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codeName="ЭтаКнига"/>
  <xr:revisionPtr revIDLastSave="0" documentId="13_ncr:1_{1F1153A1-F7EA-4017-A8B5-5CE58D14620C}" xr6:coauthVersionLast="46" xr6:coauthVersionMax="46" xr10:uidLastSave="{00000000-0000-0000-0000-000000000000}"/>
  <bookViews>
    <workbookView xWindow="-108" yWindow="-108" windowWidth="23256" windowHeight="12576" tabRatio="904" activeTab="2" xr2:uid="{CF890848-1AF3-4F42-944A-A3FCF5276D24}"/>
  </bookViews>
  <sheets>
    <sheet name="Титульный лист" sheetId="49" r:id="rId1"/>
    <sheet name="Вводная" sheetId="51" r:id="rId2"/>
    <sheet name="Выводы" sheetId="60" r:id="rId3"/>
    <sheet name="Параметры" sheetId="37" r:id="rId4"/>
    <sheet name="База данных" sheetId="2" r:id="rId5"/>
  </sheets>
  <definedNames>
    <definedName name="_xlnm._FilterDatabase" localSheetId="0" hidden="1">'Титульный лист'!$M$14:$O$14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37" l="1"/>
  <c r="B79" i="37" l="1"/>
  <c r="B67" i="37"/>
  <c r="B101" i="37"/>
  <c r="B53" i="37"/>
  <c r="B41" i="37"/>
  <c r="B23" i="37" l="1"/>
</calcChain>
</file>

<file path=xl/sharedStrings.xml><?xml version="1.0" encoding="utf-8"?>
<sst xmlns="http://schemas.openxmlformats.org/spreadsheetml/2006/main" count="610" uniqueCount="233">
  <si>
    <t>Бренд</t>
  </si>
  <si>
    <t>Да</t>
  </si>
  <si>
    <t>Ecola</t>
  </si>
  <si>
    <t>Gauss</t>
  </si>
  <si>
    <t>IEK</t>
  </si>
  <si>
    <t>Ikea</t>
  </si>
  <si>
    <t>In-home</t>
  </si>
  <si>
    <t>Navigator</t>
  </si>
  <si>
    <t>Osram</t>
  </si>
  <si>
    <t>Philips</t>
  </si>
  <si>
    <t>Smartbuy</t>
  </si>
  <si>
    <t>Varton</t>
  </si>
  <si>
    <t>Wolta</t>
  </si>
  <si>
    <t>Эра</t>
  </si>
  <si>
    <t>Нет</t>
  </si>
  <si>
    <t>+7 985 997 28 87</t>
  </si>
  <si>
    <t>info@lbconsulting.ru</t>
  </si>
  <si>
    <t>www.lbconsulting.ru</t>
  </si>
  <si>
    <t>Итого</t>
  </si>
  <si>
    <t xml:space="preserve">1. </t>
  </si>
  <si>
    <t>Методология</t>
  </si>
  <si>
    <t>Доля в общем объеме импорта</t>
  </si>
  <si>
    <t>№</t>
  </si>
  <si>
    <t xml:space="preserve">2. </t>
  </si>
  <si>
    <t>General Lighting Systems</t>
  </si>
  <si>
    <t>Квартал</t>
  </si>
  <si>
    <t>Tango</t>
  </si>
  <si>
    <t>Модель определена**</t>
  </si>
  <si>
    <t>**Доля определенных базовых артикулов по брендам. Может быть отлична от 100% по прочим объемам выборки.</t>
  </si>
  <si>
    <t>ТН ВЭД</t>
  </si>
  <si>
    <t>D-Luce</t>
  </si>
  <si>
    <t>Vossloh-Schwabe</t>
  </si>
  <si>
    <t>GLS</t>
  </si>
  <si>
    <t>ID декл</t>
  </si>
  <si>
    <t>0,6</t>
  </si>
  <si>
    <t>8504408200</t>
  </si>
  <si>
    <t>Meanwell</t>
  </si>
  <si>
    <t>220-240</t>
  </si>
  <si>
    <t>24</t>
  </si>
  <si>
    <t>3,125</t>
  </si>
  <si>
    <t>65-130</t>
  </si>
  <si>
    <t>0,35</t>
  </si>
  <si>
    <t>Inventronics</t>
  </si>
  <si>
    <t>8504409000</t>
  </si>
  <si>
    <t>Трион</t>
  </si>
  <si>
    <t>176-264</t>
  </si>
  <si>
    <t>Tridonic</t>
  </si>
  <si>
    <t>ПУСКОРЕГУЛИРУЮЩИЕ АППАРАТЫ</t>
  </si>
  <si>
    <t>15472_2020</t>
  </si>
  <si>
    <t>TCI</t>
  </si>
  <si>
    <t>Moons</t>
  </si>
  <si>
    <t>PU025H120AQ_0-10V</t>
  </si>
  <si>
    <t>10-21</t>
  </si>
  <si>
    <t>1,2</t>
  </si>
  <si>
    <t>16016_2020</t>
  </si>
  <si>
    <t>42-63</t>
  </si>
  <si>
    <t>Helvar</t>
  </si>
  <si>
    <t>LL1x10-42-E-CC</t>
  </si>
  <si>
    <t>80-350</t>
  </si>
  <si>
    <t>0,12-0,35</t>
  </si>
  <si>
    <t>21873_2020</t>
  </si>
  <si>
    <t>LL1X75-E-CV24</t>
  </si>
  <si>
    <t>198-264</t>
  </si>
  <si>
    <t>Фарос</t>
  </si>
  <si>
    <t>0,48</t>
  </si>
  <si>
    <t>23687_2020</t>
  </si>
  <si>
    <t>176–264</t>
  </si>
  <si>
    <t>KGP</t>
  </si>
  <si>
    <t>Световые технологии</t>
  </si>
  <si>
    <t>ПРЕОБРАЗОВАТЕЛИ СТАТИЧЕСКИЕ (ВЫПРЯМИТЕЛИ), ДЛЯ СВЕТОДИОДНЫХ СВЕТИЛЬНИКОВ</t>
  </si>
  <si>
    <t>13237_2020</t>
  </si>
  <si>
    <t>R.2 LED DRIVER 150W 24V</t>
  </si>
  <si>
    <t>17869_2020</t>
  </si>
  <si>
    <t>ПРЕОБРАЗОВАТЕЛИ СТАТИЧЕСКИЕ</t>
  </si>
  <si>
    <t>APC-25 и др (сборный контейнер)</t>
  </si>
  <si>
    <t>12324_2020</t>
  </si>
  <si>
    <t>ПРЕОБРАЗОВАТЕЛИ СТАТИЧЕСКИЕ ПРОМЫШЛЕННЫЕ</t>
  </si>
  <si>
    <t>12118_2020</t>
  </si>
  <si>
    <t>Sosen</t>
  </si>
  <si>
    <t>XLG-50-A</t>
  </si>
  <si>
    <t>17724_2020</t>
  </si>
  <si>
    <t>5727001</t>
  </si>
  <si>
    <t>ТРОДФРИ Драйвер д/беспроводного управления, серый, 30 Вт</t>
  </si>
  <si>
    <t>18623_2020</t>
  </si>
  <si>
    <t>XITANIUM 150W 1.05A 230V I175</t>
  </si>
  <si>
    <t>62-142</t>
  </si>
  <si>
    <t>0.77-0.71</t>
  </si>
  <si>
    <t>0,105</t>
  </si>
  <si>
    <t>XITANIUM 100W 1.05A 230V I175</t>
  </si>
  <si>
    <t>42-95</t>
  </si>
  <si>
    <t>0,48-0,52</t>
  </si>
  <si>
    <t>11864_2020</t>
  </si>
  <si>
    <t>16761_2020</t>
  </si>
  <si>
    <t>21804_2020</t>
  </si>
  <si>
    <t>HLG-320H-30A</t>
  </si>
  <si>
    <t>19071_2020</t>
  </si>
  <si>
    <t>ND-P38-IP20</t>
  </si>
  <si>
    <t>40</t>
  </si>
  <si>
    <t>17316_2020</t>
  </si>
  <si>
    <t>13378_2020</t>
  </si>
  <si>
    <t>13225_2020</t>
  </si>
  <si>
    <t>Luxdator</t>
  </si>
  <si>
    <t>LDVO0-36-0-E-K01</t>
  </si>
  <si>
    <t>230</t>
  </si>
  <si>
    <t>17402_2020</t>
  </si>
  <si>
    <t>5559001</t>
  </si>
  <si>
    <t>HLG-185H-48B</t>
  </si>
  <si>
    <t>18461_2020</t>
  </si>
  <si>
    <t>305599_2019</t>
  </si>
  <si>
    <t>2. ТОП-20 популярных брендов</t>
  </si>
  <si>
    <t>Other key brands</t>
  </si>
  <si>
    <t>Other brands</t>
  </si>
  <si>
    <t>3. ТОП-20 популярных моделей драйверов</t>
  </si>
  <si>
    <t>Summary</t>
  </si>
  <si>
    <t>&lt; 90%</t>
  </si>
  <si>
    <t>90% - 94%</t>
  </si>
  <si>
    <t>95% - 97%</t>
  </si>
  <si>
    <t>&gt; 97%</t>
  </si>
  <si>
    <t>&lt; 88%</t>
  </si>
  <si>
    <t>88% - 89%</t>
  </si>
  <si>
    <t>&gt; 94%</t>
  </si>
  <si>
    <t>DALI</t>
  </si>
  <si>
    <t>Bluetooth</t>
  </si>
  <si>
    <t>DMX</t>
  </si>
  <si>
    <t>0-10B</t>
  </si>
  <si>
    <t>TCP/IP</t>
  </si>
  <si>
    <t>RDM</t>
  </si>
  <si>
    <t>Timing</t>
  </si>
  <si>
    <t>Комментарии:
1. В модели может быть более 1 протокола управления
2. Доли протоколов даны по отношению к имеющимся данным по каждому конкретному протоколу. Например, 3,4% для DALI - это для всех моделей, у которых указано наличие или отсутствие протокола DALI и т.п.</t>
  </si>
  <si>
    <t>0,17</t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</si>
  <si>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</rPr>
      <t xml:space="preserve"> Стоимость (предыдущий период)</t>
    </r>
    <r>
      <rPr>
        <b/>
        <sz val="11"/>
        <color theme="0"/>
        <rFont val="Calibri"/>
        <family val="1"/>
        <charset val="2"/>
      </rPr>
      <t>, %</t>
    </r>
  </si>
  <si>
    <t>Стоимость, руб.</t>
  </si>
  <si>
    <t>Количество, штук</t>
  </si>
  <si>
    <t>Бренд / Модель</t>
  </si>
  <si>
    <t>Структура по индексу IP (количество, штук)</t>
  </si>
  <si>
    <t>Структура по наличию корпуса (количество, штук)</t>
  </si>
  <si>
    <t>Структура по группам КПД (количество, штук)</t>
  </si>
  <si>
    <t>Структура по группам коэффициента мощности (количество, штук)</t>
  </si>
  <si>
    <t>Структура по группам мощности (количество, штук)</t>
  </si>
  <si>
    <t>Структура диммируемости по протоколам (количество, штук)</t>
  </si>
  <si>
    <t>Диммируемые</t>
  </si>
  <si>
    <t>Протокол прочий</t>
  </si>
  <si>
    <t>Прочий</t>
  </si>
  <si>
    <t>Без диммирования</t>
  </si>
  <si>
    <t>Диммируемость</t>
  </si>
  <si>
    <t>Доля, %</t>
  </si>
  <si>
    <t>Наличие корпуса</t>
  </si>
  <si>
    <t>С корпусом</t>
  </si>
  <si>
    <t>Без корпуса</t>
  </si>
  <si>
    <t>КПД, %</t>
  </si>
  <si>
    <t>Коэффициент мощности, %</t>
  </si>
  <si>
    <t>Мощность, Вт</t>
  </si>
  <si>
    <t>Группа мощности, Вт</t>
  </si>
  <si>
    <t>&lt; 30 Вт</t>
  </si>
  <si>
    <t>30-40 Вт</t>
  </si>
  <si>
    <t>40-50 Вт</t>
  </si>
  <si>
    <t>&gt; 50 Вт</t>
  </si>
  <si>
    <t>Год</t>
  </si>
  <si>
    <t>Месяц</t>
  </si>
  <si>
    <t>Модель</t>
  </si>
  <si>
    <t>Индекс IP</t>
  </si>
  <si>
    <t>Напряжение входящее, В</t>
  </si>
  <si>
    <t>Напряжение исходящее, В</t>
  </si>
  <si>
    <t>Сила тока входящая, A</t>
  </si>
  <si>
    <t>Сила тока исходящая, A</t>
  </si>
  <si>
    <t>Протокол DALI</t>
  </si>
  <si>
    <t>Протокол Bluetooth</t>
  </si>
  <si>
    <t>Протокол DMX</t>
  </si>
  <si>
    <t>Протокол 0-10B</t>
  </si>
  <si>
    <t>Протокол TCP/IP</t>
  </si>
  <si>
    <t>Протокол RDM</t>
  </si>
  <si>
    <t>Протокол Timing</t>
  </si>
  <si>
    <t>I кв</t>
  </si>
  <si>
    <t>WP-CLG-038H1100350</t>
  </si>
  <si>
    <t>WP-CLG-038H1100300</t>
  </si>
  <si>
    <t>WP-ELS25-480</t>
  </si>
  <si>
    <t>Список ключевых брендов*, имеющих классификаторы по драйверам:</t>
  </si>
  <si>
    <t>Стабилизируемый параметр</t>
  </si>
  <si>
    <t>Стаб.параметр / Мощность / IP / Диммируемость</t>
  </si>
  <si>
    <t>Структура по стабилизируемому параметру (количество, штук)</t>
  </si>
  <si>
    <t>Стаб.параметр</t>
  </si>
  <si>
    <t>CC</t>
  </si>
  <si>
    <t>CV</t>
  </si>
  <si>
    <t>CC/CV</t>
  </si>
  <si>
    <t>CP</t>
  </si>
  <si>
    <t>8504 10 200 0</t>
  </si>
  <si>
    <t>8504 40 820 0</t>
  </si>
  <si>
    <t>8504 50 950 0</t>
  </si>
  <si>
    <t/>
  </si>
  <si>
    <t>8504 10 800 0</t>
  </si>
  <si>
    <t>8504 40 900 0</t>
  </si>
  <si>
    <t>8504 40 300 9</t>
  </si>
  <si>
    <t>Наличие информации по моделям для ключевых брендов (Стоимость, руб.)
за 2020 (январь) г.</t>
  </si>
  <si>
    <t>1. Общий объем импорта драйверов за 2020 (январь) г. – 1,3 млн штук на сумму 1011,73 млн руб. Доля ключевых брендов  – 81,5%</t>
  </si>
  <si>
    <t>Helvar / LL35HE-CC-350</t>
  </si>
  <si>
    <t>CC / 35 / 20 / Да</t>
  </si>
  <si>
    <t>Tridonic / LC 35W 250/300/350mA fixC lp SNC2</t>
  </si>
  <si>
    <t>CC / 35 / 20 / Нет</t>
  </si>
  <si>
    <t>Meanwell / APC-35-1050 и др (сборный контейнер)</t>
  </si>
  <si>
    <t>н/о / н/о / н/о / н/о</t>
  </si>
  <si>
    <t>Tridonic / LC 19W 350mA fixC lp SNC2</t>
  </si>
  <si>
    <t>CC / 19 / 20 / Нет</t>
  </si>
  <si>
    <t>Meanwell / APC-25 и др (сборный контейнер)</t>
  </si>
  <si>
    <t>D-Luce / I-36-P</t>
  </si>
  <si>
    <t>CC / 36 / 20 / Нет</t>
  </si>
  <si>
    <t>Luxdator / D-CC</t>
  </si>
  <si>
    <t>D-Luce / EPF-40-350</t>
  </si>
  <si>
    <t>CC / 42 / 20 / Нет</t>
  </si>
  <si>
    <t>Helvar / LL1X38-CC-350</t>
  </si>
  <si>
    <t>CC / 38,5 / 20 / Нет</t>
  </si>
  <si>
    <t>TCI / MP 60 SLIM HV</t>
  </si>
  <si>
    <t>CC / 60 / 20 / Нет</t>
  </si>
  <si>
    <t>Ikea / ТРОДФРИ Драйвер д/беспроводного управления, серый, 30 Вт</t>
  </si>
  <si>
    <t>CV / 30 / н/о / Да</t>
  </si>
  <si>
    <t>Helvar / 5727001</t>
  </si>
  <si>
    <t>Helvar / LL1x10-42-E-CC</t>
  </si>
  <si>
    <t>Фарос / WP-CLG-038H1100300</t>
  </si>
  <si>
    <t>н/о / 38 / 20 / Нет</t>
  </si>
  <si>
    <t>Эра / LED-LP-5/6 [0.98X]</t>
  </si>
  <si>
    <t>CC / 40 / 40 / Нет</t>
  </si>
  <si>
    <t>Meanwell / HLG-320H и др (сборный контейнер)</t>
  </si>
  <si>
    <t>Navigator / D40-60W-320V-190MA</t>
  </si>
  <si>
    <t>н/о / 60 / 40 / Нет</t>
  </si>
  <si>
    <t>IEK / LDVO0-36-0-E-K01</t>
  </si>
  <si>
    <t>Meanwell / LPC-100  и др (сборный контейнер)</t>
  </si>
  <si>
    <t>Navigator / D25-120W-320V-520MA</t>
  </si>
  <si>
    <t>н/о / 120 / 40 / Нет</t>
  </si>
  <si>
    <t>*Примечания: 
1. В таблицах представлен анализ импорта всех ключевых брендов. Список брендов см. на титульном листе. Доля ключевых брендов - 81,5%, прочие - 18,5%.
2. Структуры сформированы на основании данных по ТОП-брендам за исключением неопределенных данных</t>
  </si>
  <si>
    <t>Для  точного определения технических характеристик драйверов были использованы классификаторы продукции по ключевым* брендам</t>
  </si>
  <si>
    <t>ООО «Лайтинг Бизнес Консалтинг» использует собственную методологию и проприетарное программное обеспечение  для анализа данных ВЭД и определения назначения и моделей импортируемых драйверов по следующим кодам ТН ВЭД:</t>
  </si>
  <si>
    <t>Расширенная статистика ВЭД по импорту драйверов 
за 2020 (январь) г.</t>
  </si>
  <si>
    <r>
      <t>*</t>
    </r>
    <r>
      <rPr>
        <i/>
        <u/>
        <sz val="11"/>
        <color theme="1"/>
        <rFont val="Calibri"/>
        <family val="2"/>
        <charset val="204"/>
        <scheme val="minor"/>
      </rPr>
      <t>Ключевые бренды</t>
    </r>
    <r>
      <rPr>
        <i/>
        <sz val="11"/>
        <color theme="1"/>
        <rFont val="Calibri"/>
        <family val="2"/>
        <charset val="204"/>
        <scheme val="minor"/>
      </rPr>
      <t xml:space="preserve"> – это торговые марки компаний-импортеров, под которыми осуществляется наибольший по объему ввоза драйверов в РФ.</t>
    </r>
  </si>
  <si>
    <t>Общие данные статистики ВЭД по импорту драйверов 
за 2020 (январь)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</si>
</sst>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₽_-;\-* #,##0.00\ _₽_-;_-* &quot;-&quot;??\ _₽_-;_-@_-"/>
    <numFmt numFmtId="165" formatCode="0.0%"/>
    <numFmt numFmtId="166" formatCode="_-* #,##0\ _₽_-;\-* #,##0\ _₽_-;_-* &quot;-&quot;??\ _₽_-;_-@_-"/>
    <numFmt numFmtId="167" formatCode="0.0%;;\-"/>
    <numFmt numFmtId="168" formatCode="0%;;\-"/>
    <numFmt numFmtId="169" formatCode="####\ ##\ ###\ #"/>
    <numFmt numFmtId="170" formatCode="\+0.0%;\-0.0%;\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color theme="1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Symbol"/>
      <family val="1"/>
      <charset val="2"/>
    </font>
    <font>
      <b/>
      <sz val="11"/>
      <color theme="0"/>
      <name val="Calibri"/>
      <family val="2"/>
    </font>
    <font>
      <b/>
      <sz val="11"/>
      <color theme="0"/>
      <name val="Calibri"/>
      <family val="1"/>
      <charset val="2"/>
    </font>
    <font>
      <b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theme="0"/>
      </left>
      <right/>
      <top style="thin">
        <color theme="4"/>
      </top>
      <bottom style="thin">
        <color theme="4"/>
      </bottom>
      <diagonal/>
    </border>
    <border>
      <left/>
      <right style="thin">
        <color theme="0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6">
    <xf numFmtId="0" fontId="0" fillId="0" borderId="0"/>
    <xf numFmtId="0" fontId="8" fillId="0" borderId="0"/>
    <xf numFmtId="0" fontId="1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NumberFormat="1"/>
    <xf numFmtId="165" fontId="0" fillId="0" borderId="0" xfId="4" applyNumberFormat="1" applyFont="1"/>
    <xf numFmtId="0" fontId="0" fillId="4" borderId="0" xfId="0" applyFill="1"/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0" fillId="0" borderId="3" xfId="0" applyFont="1" applyBorder="1"/>
    <xf numFmtId="0" fontId="10" fillId="2" borderId="6" xfId="0" applyFont="1" applyFill="1" applyBorder="1"/>
    <xf numFmtId="0" fontId="10" fillId="2" borderId="7" xfId="0" applyFont="1" applyFill="1" applyBorder="1"/>
    <xf numFmtId="166" fontId="0" fillId="0" borderId="0" xfId="3" applyNumberFormat="1" applyFont="1"/>
    <xf numFmtId="0" fontId="0" fillId="0" borderId="0" xfId="3" applyNumberFormat="1" applyFont="1"/>
    <xf numFmtId="0" fontId="8" fillId="4" borderId="0" xfId="1" applyFill="1"/>
    <xf numFmtId="0" fontId="8" fillId="4" borderId="1" xfId="1" applyFill="1" applyBorder="1"/>
    <xf numFmtId="0" fontId="8" fillId="4" borderId="0" xfId="1" applyFont="1" applyFill="1"/>
    <xf numFmtId="0" fontId="8" fillId="4" borderId="0" xfId="1" applyFont="1" applyFill="1" applyAlignment="1">
      <alignment vertical="center"/>
    </xf>
    <xf numFmtId="0" fontId="8" fillId="4" borderId="0" xfId="1" applyFont="1" applyFill="1" applyAlignment="1">
      <alignment wrapText="1"/>
    </xf>
    <xf numFmtId="0" fontId="15" fillId="4" borderId="0" xfId="1" applyFont="1" applyFill="1" applyAlignment="1">
      <alignment wrapText="1"/>
    </xf>
    <xf numFmtId="0" fontId="8" fillId="4" borderId="0" xfId="1" applyFont="1" applyFill="1" applyAlignment="1">
      <alignment horizontal="left" wrapText="1"/>
    </xf>
    <xf numFmtId="0" fontId="6" fillId="4" borderId="0" xfId="1" applyFont="1" applyFill="1"/>
    <xf numFmtId="0" fontId="11" fillId="4" borderId="0" xfId="1" applyFont="1" applyFill="1" applyAlignment="1">
      <alignment horizontal="right"/>
    </xf>
    <xf numFmtId="0" fontId="8" fillId="4" borderId="0" xfId="1" applyFont="1" applyFill="1" applyAlignment="1">
      <alignment horizontal="right"/>
    </xf>
    <xf numFmtId="0" fontId="9" fillId="4" borderId="0" xfId="1" applyFont="1" applyFill="1" applyAlignment="1">
      <alignment vertical="center" wrapText="1"/>
    </xf>
    <xf numFmtId="0" fontId="7" fillId="4" borderId="0" xfId="1" applyFont="1" applyFill="1"/>
    <xf numFmtId="0" fontId="8" fillId="4" borderId="2" xfId="1" applyFont="1" applyFill="1" applyBorder="1"/>
    <xf numFmtId="167" fontId="5" fillId="4" borderId="2" xfId="1" applyNumberFormat="1" applyFont="1" applyFill="1" applyBorder="1" applyAlignment="1">
      <alignment horizontal="center"/>
    </xf>
    <xf numFmtId="168" fontId="5" fillId="4" borderId="2" xfId="1" applyNumberFormat="1" applyFont="1" applyFill="1" applyBorder="1" applyAlignment="1">
      <alignment horizontal="center"/>
    </xf>
    <xf numFmtId="0" fontId="9" fillId="4" borderId="2" xfId="1" applyFont="1" applyFill="1" applyBorder="1"/>
    <xf numFmtId="165" fontId="9" fillId="4" borderId="2" xfId="1" applyNumberFormat="1" applyFont="1" applyFill="1" applyBorder="1" applyAlignment="1">
      <alignment horizontal="center"/>
    </xf>
    <xf numFmtId="0" fontId="14" fillId="4" borderId="1" xfId="2" applyFont="1" applyFill="1" applyBorder="1"/>
    <xf numFmtId="0" fontId="13" fillId="4" borderId="1" xfId="2" applyFill="1" applyBorder="1"/>
    <xf numFmtId="0" fontId="9" fillId="4" borderId="1" xfId="1" quotePrefix="1" applyFont="1" applyFill="1" applyBorder="1"/>
    <xf numFmtId="0" fontId="12" fillId="4" borderId="0" xfId="1" applyFont="1" applyFill="1"/>
    <xf numFmtId="0" fontId="8" fillId="4" borderId="9" xfId="1" applyFill="1" applyBorder="1"/>
    <xf numFmtId="0" fontId="9" fillId="5" borderId="2" xfId="1" applyFont="1" applyFill="1" applyBorder="1" applyAlignment="1">
      <alignment horizontal="center" vertical="center" wrapText="1"/>
    </xf>
    <xf numFmtId="0" fontId="22" fillId="4" borderId="0" xfId="1" applyFont="1" applyFill="1"/>
    <xf numFmtId="169" fontId="0" fillId="4" borderId="0" xfId="0" applyNumberFormat="1" applyFill="1"/>
    <xf numFmtId="0" fontId="8" fillId="4" borderId="0" xfId="1" applyFill="1" applyBorder="1"/>
    <xf numFmtId="0" fontId="10" fillId="2" borderId="10" xfId="0" applyFont="1" applyFill="1" applyBorder="1" applyAlignment="1"/>
    <xf numFmtId="0" fontId="25" fillId="2" borderId="11" xfId="0" applyFont="1" applyFill="1" applyBorder="1" applyAlignment="1">
      <alignment horizontal="center"/>
    </xf>
    <xf numFmtId="166" fontId="0" fillId="0" borderId="3" xfId="3" applyNumberFormat="1" applyFont="1" applyBorder="1"/>
    <xf numFmtId="0" fontId="0" fillId="0" borderId="0" xfId="0" applyAlignment="1">
      <alignment horizontal="left" indent="2"/>
    </xf>
    <xf numFmtId="0" fontId="0" fillId="0" borderId="0" xfId="0" applyAlignment="1">
      <alignment horizontal="left" indent="4"/>
    </xf>
    <xf numFmtId="0" fontId="0" fillId="0" borderId="3" xfId="0" applyFont="1" applyBorder="1" applyAlignment="1">
      <alignment horizontal="left" indent="2"/>
    </xf>
    <xf numFmtId="0" fontId="0" fillId="0" borderId="3" xfId="0" applyFont="1" applyBorder="1" applyAlignment="1">
      <alignment horizontal="left" indent="1"/>
    </xf>
    <xf numFmtId="0" fontId="0" fillId="0" borderId="12" xfId="0" applyFont="1" applyBorder="1" applyAlignment="1">
      <alignment horizontal="left" indent="1"/>
    </xf>
    <xf numFmtId="170" fontId="0" fillId="0" borderId="13" xfId="4" applyNumberFormat="1" applyFont="1" applyBorder="1" applyAlignment="1">
      <alignment horizontal="right" indent="2"/>
    </xf>
    <xf numFmtId="166" fontId="0" fillId="0" borderId="3" xfId="3" applyNumberFormat="1" applyFont="1" applyBorder="1" applyAlignment="1">
      <alignment horizontal="right" indent="2"/>
    </xf>
    <xf numFmtId="0" fontId="0" fillId="0" borderId="0" xfId="0" applyAlignment="1"/>
    <xf numFmtId="0" fontId="10" fillId="2" borderId="6" xfId="0" applyFont="1" applyFill="1" applyBorder="1" applyAlignment="1"/>
    <xf numFmtId="0" fontId="10" fillId="2" borderId="7" xfId="0" applyFont="1" applyFill="1" applyBorder="1" applyAlignment="1"/>
    <xf numFmtId="0" fontId="0" fillId="4" borderId="0" xfId="0" applyFill="1" applyAlignment="1"/>
    <xf numFmtId="165" fontId="0" fillId="0" borderId="0" xfId="4" applyNumberFormat="1" applyFont="1" applyAlignment="1"/>
    <xf numFmtId="0" fontId="0" fillId="0" borderId="0" xfId="0" applyBorder="1" applyAlignment="1"/>
    <xf numFmtId="165" fontId="0" fillId="0" borderId="0" xfId="4" applyNumberFormat="1" applyFont="1" applyBorder="1" applyAlignment="1"/>
    <xf numFmtId="165" fontId="0" fillId="4" borderId="0" xfId="4" applyNumberFormat="1" applyFont="1" applyFill="1" applyAlignment="1"/>
    <xf numFmtId="9" fontId="3" fillId="0" borderId="0" xfId="0" applyNumberFormat="1" applyFont="1" applyAlignment="1"/>
    <xf numFmtId="9" fontId="3" fillId="0" borderId="0" xfId="0" applyNumberFormat="1" applyFont="1"/>
    <xf numFmtId="0" fontId="19" fillId="4" borderId="0" xfId="1" applyFont="1" applyFill="1" applyAlignment="1">
      <alignment horizontal="center" vertical="center" wrapText="1"/>
    </xf>
    <xf numFmtId="0" fontId="19" fillId="4" borderId="0" xfId="1" applyFont="1" applyFill="1" applyBorder="1" applyAlignment="1">
      <alignment horizontal="left" vertical="top" wrapText="1"/>
    </xf>
    <xf numFmtId="0" fontId="1" fillId="4" borderId="0" xfId="1" applyFont="1" applyFill="1" applyAlignment="1">
      <alignment horizontal="left" wrapText="1"/>
    </xf>
    <xf numFmtId="0" fontId="8" fillId="4" borderId="0" xfId="1" applyFont="1" applyFill="1" applyAlignment="1">
      <alignment horizontal="left" wrapText="1"/>
    </xf>
    <xf numFmtId="0" fontId="2" fillId="4" borderId="0" xfId="1" applyFont="1" applyFill="1" applyAlignment="1">
      <alignment horizontal="left"/>
    </xf>
    <xf numFmtId="0" fontId="8" fillId="4" borderId="0" xfId="1" applyFont="1" applyFill="1" applyAlignment="1">
      <alignment horizontal="left"/>
    </xf>
    <xf numFmtId="0" fontId="16" fillId="4" borderId="1" xfId="1" applyFont="1" applyFill="1" applyBorder="1" applyAlignment="1">
      <alignment horizontal="left" vertical="center" wrapText="1" indent="4"/>
    </xf>
    <xf numFmtId="0" fontId="16" fillId="4" borderId="1" xfId="1" applyFont="1" applyFill="1" applyBorder="1" applyAlignment="1">
      <alignment horizontal="left" vertical="center" indent="4"/>
    </xf>
    <xf numFmtId="0" fontId="9" fillId="4" borderId="0" xfId="1" applyFont="1" applyFill="1" applyAlignment="1">
      <alignment horizontal="center" vertical="center" wrapText="1"/>
    </xf>
    <xf numFmtId="0" fontId="26" fillId="4" borderId="0" xfId="1" applyFont="1" applyFill="1" applyAlignment="1">
      <alignment horizontal="center" vertical="center" wrapText="1"/>
    </xf>
    <xf numFmtId="0" fontId="26" fillId="4" borderId="8" xfId="1" applyFont="1" applyFill="1" applyBorder="1" applyAlignment="1">
      <alignment horizontal="center" vertical="center" wrapText="1"/>
    </xf>
    <xf numFmtId="0" fontId="16" fillId="4" borderId="9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18" fillId="3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4" borderId="0" xfId="0" applyFont="1" applyFill="1" applyAlignment="1">
      <alignment horizontal="left" vertical="top" wrapText="1"/>
    </xf>
  </cellXfs>
  <cellStyles count="6">
    <cellStyle name="Гиперссылка" xfId="2" builtinId="8"/>
    <cellStyle name="Обычный" xfId="0" builtinId="0"/>
    <cellStyle name="Обычный 2" xfId="1" xr:uid="{00000000-0005-0000-0000-000002000000}"/>
    <cellStyle name="Обычный 3" xfId="5" xr:uid="{396894AF-90CB-4AD9-ACAE-EFD71D7D1C56}"/>
    <cellStyle name="Процентный" xfId="4" builtinId="5"/>
    <cellStyle name="Финансовый" xfId="3" builtinId="3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left" vertical="bottom" textRotation="0" wrapText="0" indent="2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left" vertical="bottom" textRotation="0" wrapText="0" indent="2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left" vertical="bottom" textRotation="0" wrapText="0" indent="2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left" vertical="bottom" textRotation="0" wrapText="0" indent="2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</dxf>
    <dxf>
      <alignment horizontal="left" vertical="bottom" textRotation="0" wrapText="0" indent="2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minor"/>
      </font>
      <numFmt numFmtId="13" formatCode="0%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%"/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border outline="0">
        <bottom style="thin">
          <color theme="4" tint="0.39997558519241921"/>
        </bottom>
      </border>
    </dxf>
    <dxf>
      <border outline="0">
        <top style="thin">
          <color theme="4"/>
        </top>
      </border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33"/>
      <color rgb="FFFF3300"/>
      <color rgb="FFF46F0C"/>
      <color rgb="FFFFFF99"/>
      <color rgb="FFFFFF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Параметры!$B$18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01-40B0-97ED-B2187DF72EF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01-40B0-97ED-B2187DF72EF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01-40B0-97ED-B2187DF72EF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01-40B0-97ED-B2187DF72E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Параметры!$A$19:$A$22</c:f>
              <c:strCache>
                <c:ptCount val="4"/>
                <c:pt idx="0">
                  <c:v>&lt; 30 Вт</c:v>
                </c:pt>
                <c:pt idx="1">
                  <c:v>30-40 Вт</c:v>
                </c:pt>
                <c:pt idx="2">
                  <c:v>40-50 Вт</c:v>
                </c:pt>
                <c:pt idx="3">
                  <c:v>&gt; 50 Вт</c:v>
                </c:pt>
              </c:strCache>
            </c:strRef>
          </c:cat>
          <c:val>
            <c:numRef>
              <c:f>Параметры!$B$19:$B$22</c:f>
              <c:numCache>
                <c:formatCode>0.0%</c:formatCode>
                <c:ptCount val="4"/>
                <c:pt idx="0">
                  <c:v>6.4039203397570743E-2</c:v>
                </c:pt>
                <c:pt idx="1">
                  <c:v>0.25516432251254251</c:v>
                </c:pt>
                <c:pt idx="2">
                  <c:v>0.12739499968449908</c:v>
                </c:pt>
                <c:pt idx="3">
                  <c:v>5.4332469538117323E-2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82-4939-B44E-9CCAAEEC85F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Параметры!$B$33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23-4D0C-AB09-4A9EA4167FC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23-4D0C-AB09-4A9EA4167FC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23-4D0C-AB09-4A9EA4167FC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23-4D0C-AB09-4A9EA4167FC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D23-4D0C-AB09-4A9EA4167FC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D23-4D0C-AB09-4A9EA4167FC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23-4D0C-AB09-4A9EA4167F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23-4D0C-AB09-4A9EA4167FC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23-4D0C-AB09-4A9EA4167FC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23-4D0C-AB09-4A9EA4167FC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23-4D0C-AB09-4A9EA4167F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23-4D0C-AB09-4A9EA4167FC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D23-4D0C-AB09-4A9EA4167FC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D23-4D0C-AB09-4A9EA4167FC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D23-4D0C-AB09-4A9EA4167F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Параметры!$A$34:$A$40</c:f>
              <c:numCache>
                <c:formatCode>General</c:formatCode>
                <c:ptCount val="7"/>
                <c:pt idx="0">
                  <c:v>20</c:v>
                </c:pt>
                <c:pt idx="1">
                  <c:v>40</c:v>
                </c:pt>
                <c:pt idx="2">
                  <c:v>42</c:v>
                </c:pt>
                <c:pt idx="3">
                  <c:v>44</c:v>
                </c:pt>
                <c:pt idx="4">
                  <c:v>65</c:v>
                </c:pt>
                <c:pt idx="5">
                  <c:v>66</c:v>
                </c:pt>
                <c:pt idx="6">
                  <c:v>67</c:v>
                </c:pt>
              </c:numCache>
            </c:numRef>
          </c:cat>
          <c:val>
            <c:numRef>
              <c:f>Параметры!$B$34:$B$40</c:f>
              <c:numCache>
                <c:formatCode>0.0%</c:formatCode>
                <c:ptCount val="7"/>
                <c:pt idx="0">
                  <c:v>0.75578358447810112</c:v>
                </c:pt>
                <c:pt idx="1">
                  <c:v>0.22737456631118053</c:v>
                </c:pt>
                <c:pt idx="2">
                  <c:v>4.2675406589936282E-6</c:v>
                </c:pt>
                <c:pt idx="3">
                  <c:v>1.2802621976980885E-3</c:v>
                </c:pt>
                <c:pt idx="4">
                  <c:v>1.1607710592462671E-3</c:v>
                </c:pt>
                <c:pt idx="5">
                  <c:v>3.2091905755632089E-3</c:v>
                </c:pt>
                <c:pt idx="6">
                  <c:v>1.1187357837551797E-2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23-4D0C-AB09-4A9EA4167F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6149268830028758"/>
          <c:y val="2.6136224074079777E-2"/>
          <c:w val="0.11625418560275308"/>
          <c:h val="0.947727551851840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Параметры!$B$48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AA-460E-8E22-85210A00B3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AA-460E-8E22-85210A00B3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AA-460E-8E22-85210A00B3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AA-460E-8E22-85210A00B3A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AA-460E-8E22-85210A00B3A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AA-460E-8E22-85210A00B3A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AA-460E-8E22-85210A00B3A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9BAA-460E-8E22-85210A00B3A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9BAA-460E-8E22-85210A00B3A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BAA-460E-8E22-85210A00B3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Параметры!$A$49:$A$52</c:f>
              <c:strCache>
                <c:ptCount val="4"/>
                <c:pt idx="0">
                  <c:v>&lt; 90%</c:v>
                </c:pt>
                <c:pt idx="1">
                  <c:v>90% - 94%</c:v>
                </c:pt>
                <c:pt idx="2">
                  <c:v>95% - 97%</c:v>
                </c:pt>
                <c:pt idx="3">
                  <c:v>&gt; 97%</c:v>
                </c:pt>
              </c:strCache>
            </c:strRef>
          </c:cat>
          <c:val>
            <c:numRef>
              <c:f>Параметры!$B$49:$B$52</c:f>
              <c:numCache>
                <c:formatCode>0.0%</c:formatCode>
                <c:ptCount val="4"/>
                <c:pt idx="0">
                  <c:v>7.128312020521845E-3</c:v>
                </c:pt>
                <c:pt idx="1">
                  <c:v>0.67208562629373458</c:v>
                </c:pt>
                <c:pt idx="2">
                  <c:v>0.15119955186598291</c:v>
                </c:pt>
                <c:pt idx="3">
                  <c:v>0.1695865098197607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BAA-460E-8E22-85210A00B3A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9739317185312"/>
          <c:y val="0.26652750589533097"/>
          <c:w val="0.24977294218450938"/>
          <c:h val="0.46694498820933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Параметры!$B$62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B99-486F-B6D6-790C818379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B99-486F-B6D6-790C818379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B99-486F-B6D6-790C818379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B99-486F-B6D6-790C818379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B99-486F-B6D6-790C818379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B99-486F-B6D6-790C818379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B99-486F-B6D6-790C818379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B99-486F-B6D6-790C8183794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B99-486F-B6D6-790C8183794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B99-486F-B6D6-790C818379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Параметры!$A$63:$A$66</c:f>
              <c:strCache>
                <c:ptCount val="4"/>
                <c:pt idx="0">
                  <c:v>&lt; 88%</c:v>
                </c:pt>
                <c:pt idx="1">
                  <c:v>88% - 89%</c:v>
                </c:pt>
                <c:pt idx="2">
                  <c:v>90% - 94%</c:v>
                </c:pt>
                <c:pt idx="3">
                  <c:v>&gt; 94%</c:v>
                </c:pt>
              </c:strCache>
            </c:strRef>
          </c:cat>
          <c:val>
            <c:numRef>
              <c:f>Параметры!$B$63:$B$66</c:f>
              <c:numCache>
                <c:formatCode>0.0%</c:formatCode>
                <c:ptCount val="4"/>
                <c:pt idx="0">
                  <c:v>4.6726515974200133E-2</c:v>
                </c:pt>
                <c:pt idx="1">
                  <c:v>0.15656918932914929</c:v>
                </c:pt>
                <c:pt idx="2">
                  <c:v>0.66478333288246683</c:v>
                </c:pt>
                <c:pt idx="3">
                  <c:v>0.13192096181418375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B99-486F-B6D6-790C818379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79739317185312"/>
          <c:y val="0.26652750589533097"/>
          <c:w val="0.24977294218450938"/>
          <c:h val="0.466944988209338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Параметры!$B$76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3D-430F-A42C-67D8D243BCD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3D-430F-A42C-67D8D243BCD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23D-430F-A42C-67D8D243BCD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23D-430F-A42C-67D8D243BCD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23D-430F-A42C-67D8D243BCD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23D-430F-A42C-67D8D243BCD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23D-430F-A42C-67D8D243BCD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423D-430F-A42C-67D8D243BCD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423D-430F-A42C-67D8D243BCD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423D-430F-A42C-67D8D243BCD2}"/>
              </c:ext>
            </c:extLst>
          </c:dPt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ru-RU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23D-430F-A42C-67D8D243BC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Параметры!$A$77:$A$78</c:f>
              <c:strCache>
                <c:ptCount val="2"/>
                <c:pt idx="0">
                  <c:v>С корпусом</c:v>
                </c:pt>
                <c:pt idx="1">
                  <c:v>Без корпуса</c:v>
                </c:pt>
              </c:strCache>
            </c:strRef>
          </c:cat>
          <c:val>
            <c:numRef>
              <c:f>Параметры!$B$77:$B$78</c:f>
              <c:numCache>
                <c:formatCode>0.0%</c:formatCode>
                <c:ptCount val="2"/>
                <c:pt idx="0">
                  <c:v>0.99145544318785206</c:v>
                </c:pt>
                <c:pt idx="1">
                  <c:v>8.5445568121479184E-3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23D-430F-A42C-67D8D243BCD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257298120053"/>
          <c:y val="0.40069938412114553"/>
          <c:w val="0.34249430092184013"/>
          <c:h val="0.19860123175770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Параметры!$B$90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0-4840-A075-B17CD920A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490-4840-A075-B17CD920A0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Параметры!$A$91:$A$100</c15:sqref>
                  </c15:fullRef>
                </c:ext>
              </c:extLst>
              <c:f>(Параметры!$A$91,Параметры!$A$100)</c:f>
              <c:strCache>
                <c:ptCount val="2"/>
                <c:pt idx="0">
                  <c:v>Диммируемые</c:v>
                </c:pt>
                <c:pt idx="1">
                  <c:v>Без диммирования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Параметры!$B$91:$B$100</c15:sqref>
                  </c15:fullRef>
                </c:ext>
              </c:extLst>
              <c:f>(Параметры!$B$91,Параметры!$B$100)</c:f>
              <c:numCache>
                <c:formatCode>0.0%</c:formatCode>
                <c:ptCount val="2"/>
                <c:pt idx="0">
                  <c:v>8.8763871261674634E-2</c:v>
                </c:pt>
                <c:pt idx="1">
                  <c:v>0.91123612873832538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Параметры!$B$92</c15:sqref>
                  <c15:spPr xmlns:c15="http://schemas.microsoft.com/office/drawing/2012/chart">
                    <a:solidFill>
                      <a:schemeClr val="accent2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Параметры!$B$93</c15:sqref>
                  <c15:spPr xmlns:c15="http://schemas.microsoft.com/office/drawing/2012/chart">
                    <a:solidFill>
                      <a:schemeClr val="accent3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Параметры!$B$94</c15:sqref>
                  <c15:spPr xmlns:c15="http://schemas.microsoft.com/office/drawing/2012/chart">
                    <a:solidFill>
                      <a:schemeClr val="accent4"/>
                    </a:solidFill>
                    <a:ln w="19050">
                      <a:noFill/>
                    </a:ln>
                    <a:effectLst/>
                  </c15:spPr>
                  <c15:bubble3D val="0"/>
                  <c15:dLbl>
                    <c:idx val="0"/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anchor="ctr" anchorCtr="1"/>
                      <a:lstStyle/>
                      <a:p>
                        <a:pPr>
                          <a:defRPr sz="12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ru-RU"/>
                      </a:p>
                    </c:txPr>
                    <c:dLblPos val="inEnd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xmlns:c16="http://schemas.microsoft.com/office/drawing/2014/chart" uri="{C3380CC4-5D6E-409C-BE32-E72D297353CC}">
                        <c16:uniqueId val="{00000009-9D5F-4E00-9DD5-FAE5E626FD55}"/>
                      </c:ext>
                    </c:extLst>
                  </c15:dLbl>
                </c15:categoryFilterException>
                <c15:categoryFilterException>
                  <c15:sqref>Параметры!$B$95</c15:sqref>
                  <c15:spPr xmlns:c15="http://schemas.microsoft.com/office/drawing/2012/chart">
                    <a:solidFill>
                      <a:schemeClr val="accent5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Параметры!$B$96</c15:sqref>
                  <c15:spPr xmlns:c15="http://schemas.microsoft.com/office/drawing/2012/chart">
                    <a:solidFill>
                      <a:schemeClr val="accent6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Параметры!$B$97</c15:sqref>
                  <c15:spPr xmlns:c15="http://schemas.microsoft.com/office/drawing/2012/chart">
                    <a:solidFill>
                      <a:schemeClr val="accent1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Параметры!$B$98</c15:sqref>
                  <c15:spPr xmlns:c15="http://schemas.microsoft.com/office/drawing/2012/chart">
                    <a:solidFill>
                      <a:schemeClr val="accent2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  <c15:categoryFilterException>
                  <c15:sqref>Параметры!$B$99</c15:sqref>
                  <c15:spPr xmlns:c15="http://schemas.microsoft.com/office/drawing/2012/chart">
                    <a:solidFill>
                      <a:schemeClr val="accent3">
                        <a:lumMod val="60000"/>
                      </a:schemeClr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4-F490-4840-A075-B17CD920A0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525257298120053"/>
          <c:y val="0.40069938412114553"/>
          <c:w val="0.34249430092184013"/>
          <c:h val="0.198601231757708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490-4840-A075-B17CD920A05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89-4186-BD46-930BB89500C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89-4186-BD46-930BB89500C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89-4186-BD46-930BB89500C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89-4186-BD46-930BB89500C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89-4186-BD46-930BB89500C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989-4186-BD46-930BB89500C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989-4186-BD46-930BB89500C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490-4840-A075-B17CD920A05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89-4186-BD46-930BB89500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89-4186-BD46-930BB89500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89-4186-BD46-930BB89500C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989-4186-BD46-930BB89500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Параметры!$A$92:$A$99</c:f>
              <c:strCache>
                <c:ptCount val="8"/>
                <c:pt idx="0">
                  <c:v>DALI</c:v>
                </c:pt>
                <c:pt idx="1">
                  <c:v>Bluetooth</c:v>
                </c:pt>
                <c:pt idx="2">
                  <c:v>DMX</c:v>
                </c:pt>
                <c:pt idx="3">
                  <c:v>RDM</c:v>
                </c:pt>
                <c:pt idx="4">
                  <c:v>0-10B</c:v>
                </c:pt>
                <c:pt idx="5">
                  <c:v>TCP/IP</c:v>
                </c:pt>
                <c:pt idx="6">
                  <c:v>Timing</c:v>
                </c:pt>
                <c:pt idx="7">
                  <c:v>Прочий</c:v>
                </c:pt>
              </c:strCache>
            </c:strRef>
          </c:cat>
          <c:val>
            <c:numRef>
              <c:f>Параметры!$B$92:$B$99</c:f>
              <c:numCache>
                <c:formatCode>0.0%</c:formatCode>
                <c:ptCount val="8"/>
                <c:pt idx="0">
                  <c:v>5.4472159849002569E-2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1.2120065735949754E-2</c:v>
                </c:pt>
                <c:pt idx="5">
                  <c:v>0</c:v>
                </c:pt>
                <c:pt idx="6">
                  <c:v>7.5516611602470703E-3</c:v>
                </c:pt>
                <c:pt idx="7">
                  <c:v>8.7008269889803213E-3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490-4840-A075-B17CD920A05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412600993272083"/>
          <c:y val="6.7085939112907306E-2"/>
          <c:w val="0.36474742701879953"/>
          <c:h val="0.865828121774185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Параметры!$B$3</c:f>
              <c:strCache>
                <c:ptCount val="1"/>
                <c:pt idx="0">
                  <c:v>Доля, %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C8A-472E-9896-F5D453EFE4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C8A-472E-9896-F5D453EFE4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C8A-472E-9896-F5D453EFE4B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C8A-472E-9896-F5D453EFE4B1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A-472E-9896-F5D453EFE4B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8A-472E-9896-F5D453EFE4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Параметры!$A$4:$A$7</c:f>
              <c:strCache>
                <c:ptCount val="4"/>
                <c:pt idx="0">
                  <c:v>CC</c:v>
                </c:pt>
                <c:pt idx="1">
                  <c:v>CV</c:v>
                </c:pt>
                <c:pt idx="2">
                  <c:v>CP</c:v>
                </c:pt>
                <c:pt idx="3">
                  <c:v>CC/CV</c:v>
                </c:pt>
              </c:strCache>
            </c:strRef>
          </c:cat>
          <c:val>
            <c:numRef>
              <c:f>Параметры!$B$4:$B$7</c:f>
              <c:numCache>
                <c:formatCode>0.0%</c:formatCode>
                <c:ptCount val="4"/>
                <c:pt idx="0">
                  <c:v>0.95386547599381988</c:v>
                </c:pt>
                <c:pt idx="1">
                  <c:v>4.5430031775028912E-2</c:v>
                </c:pt>
                <c:pt idx="2">
                  <c:v>2.4778692268076301E-4</c:v>
                </c:pt>
                <c:pt idx="3">
                  <c:v>4.5670530847042592E-4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C8A-472E-9896-F5D453EFE4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0</xdr:row>
      <xdr:rowOff>0</xdr:rowOff>
    </xdr:from>
    <xdr:ext cx="1381020" cy="1555750"/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" y="0"/>
          <a:ext cx="1381020" cy="15557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381020" cy="1555750"/>
    <xdr:pic>
      <xdr:nvPicPr>
        <xdr:cNvPr id="6" name="Рисунок 5">
          <a:extLst>
            <a:ext uri="{FF2B5EF4-FFF2-40B4-BE49-F238E27FC236}">
              <a16:creationId xmlns:a16="http://schemas.microsoft.com/office/drawing/2014/main" id="{6390E0B8-5739-428E-89E0-7B2FC2774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0"/>
          <a:ext cx="1381020" cy="1555750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4</xdr:row>
      <xdr:rowOff>0</xdr:rowOff>
    </xdr:from>
    <xdr:to>
      <xdr:col>12</xdr:col>
      <xdr:colOff>94350</xdr:colOff>
      <xdr:row>26</xdr:row>
      <xdr:rowOff>119246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CB57A3BE-5736-4E63-8FA9-389EC0B55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895475"/>
          <a:ext cx="7200000" cy="4310246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28</xdr:col>
      <xdr:colOff>140226</xdr:colOff>
      <xdr:row>30</xdr:row>
      <xdr:rowOff>82732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8AE84F07-C4FB-4D35-8AC5-EBAE41904A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96200" y="1895475"/>
          <a:ext cx="8998476" cy="503573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433387</xdr:colOff>
      <xdr:row>17</xdr:row>
      <xdr:rowOff>23812</xdr:rowOff>
    </xdr:from>
    <xdr:to>
      <xdr:col>4</xdr:col>
      <xdr:colOff>1504950</xdr:colOff>
      <xdr:row>29</xdr:row>
      <xdr:rowOff>9525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CA0EECB-2006-4B94-AF9B-FAEF2D379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433387</xdr:colOff>
      <xdr:row>32</xdr:row>
      <xdr:rowOff>23812</xdr:rowOff>
    </xdr:from>
    <xdr:to>
      <xdr:col>4</xdr:col>
      <xdr:colOff>1504950</xdr:colOff>
      <xdr:row>44</xdr:row>
      <xdr:rowOff>9525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3D86E123-7BD6-47DC-B23D-E89848AE7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433387</xdr:colOff>
      <xdr:row>47</xdr:row>
      <xdr:rowOff>23812</xdr:rowOff>
    </xdr:from>
    <xdr:ext cx="3424238" cy="2271713"/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789C7D4F-F900-445F-AE38-57D5FEE14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2</xdr:col>
      <xdr:colOff>433387</xdr:colOff>
      <xdr:row>61</xdr:row>
      <xdr:rowOff>23812</xdr:rowOff>
    </xdr:from>
    <xdr:ext cx="3424238" cy="2271713"/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5BAE679A-86FF-4B88-BD12-E487925319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2</xdr:col>
      <xdr:colOff>433387</xdr:colOff>
      <xdr:row>75</xdr:row>
      <xdr:rowOff>23812</xdr:rowOff>
    </xdr:from>
    <xdr:ext cx="3424238" cy="2271713"/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id="{B5E89FD7-B18C-48C7-B5D0-D2A901F5F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2</xdr:col>
      <xdr:colOff>428625</xdr:colOff>
      <xdr:row>89</xdr:row>
      <xdr:rowOff>0</xdr:rowOff>
    </xdr:from>
    <xdr:ext cx="3424238" cy="2271713"/>
    <xdr:graphicFrame macro="">
      <xdr:nvGraphicFramePr>
        <xdr:cNvPr id="9" name="Диаграмма 8">
          <a:extLst>
            <a:ext uri="{FF2B5EF4-FFF2-40B4-BE49-F238E27FC236}">
              <a16:creationId xmlns:a16="http://schemas.microsoft.com/office/drawing/2014/main" id="{31D9E6FC-F735-4D7A-BFBB-66DCC1A58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4</xdr:col>
      <xdr:colOff>1485900</xdr:colOff>
      <xdr:row>89</xdr:row>
      <xdr:rowOff>0</xdr:rowOff>
    </xdr:from>
    <xdr:ext cx="3424238" cy="2271713"/>
    <xdr:graphicFrame macro="">
      <xdr:nvGraphicFramePr>
        <xdr:cNvPr id="10" name="Диаграмма 9">
          <a:extLst>
            <a:ext uri="{FF2B5EF4-FFF2-40B4-BE49-F238E27FC236}">
              <a16:creationId xmlns:a16="http://schemas.microsoft.com/office/drawing/2014/main" id="{33F90FEF-01D3-4B29-83FE-4B1E762491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2</xdr:col>
      <xdr:colOff>433387</xdr:colOff>
      <xdr:row>2</xdr:row>
      <xdr:rowOff>23812</xdr:rowOff>
    </xdr:from>
    <xdr:ext cx="3424238" cy="2271713"/>
    <xdr:graphicFrame macro="">
      <xdr:nvGraphicFramePr>
        <xdr:cNvPr id="11" name="Диаграмма 10">
          <a:extLst>
            <a:ext uri="{FF2B5EF4-FFF2-40B4-BE49-F238E27FC236}">
              <a16:creationId xmlns:a16="http://schemas.microsoft.com/office/drawing/2014/main" id="{635E4225-E335-4CC1-954F-D6A408979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Таблица2" displayName="Таблица2" ref="A18:B23" totalsRowCount="1" headerRowDxfId="47" dataDxfId="46" totalsRowDxfId="45" headerRowBorderDxfId="43" tableBorderDxfId="44">
  <autoFilter ref="A18:B22" xr:uid="{00000000-0009-0000-0100-000002000000}"/>
  <tableColumns count="2">
    <tableColumn id="1" xr3:uid="{00000000-0010-0000-0300-000001000000}" name="Группа мощности, Вт" totalsRowLabel="Итого" dataDxfId="42" totalsRowDxfId="41"/>
    <tableColumn id="2" xr3:uid="{00000000-0010-0000-0300-000002000000}" name="Доля, %" totalsRowFunction="custom" dataDxfId="40" totalsRowDxfId="39" dataCellStyle="Процентный">
      <totalsRowFormula>SUM(Таблица2[Доля, %])</totalsRow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83D6DC4-ED59-4657-8916-578A77E9D53A}" name="Таблица26" displayName="Таблица26" ref="A33:B41" totalsRowCount="1" headerRowDxfId="38" headerRowBorderDxfId="36" tableBorderDxfId="37">
  <autoFilter ref="A33:B40" xr:uid="{AD83B233-FB60-4897-8F50-F5B4CFA033C0}"/>
  <tableColumns count="2">
    <tableColumn id="1" xr3:uid="{7D17921F-6024-4B7B-A7AD-871F99302D4B}" name="Мощность, Вт" totalsRowLabel="Итого" dataDxfId="35"/>
    <tableColumn id="2" xr3:uid="{12A4774A-3955-4EC1-9D88-7B274A314775}" name="Доля, %" totalsRowFunction="custom" dataDxfId="34" totalsRowDxfId="33" dataCellStyle="Процентный">
      <totalsRowFormula>SUM(Таблица26[Доля, %])</totalsRow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A7D6310-05BA-4D81-B4A7-A3D0A0518E01}" name="Таблица267" displayName="Таблица267" ref="A48:B53" totalsRowCount="1" headerRowDxfId="32" headerRowBorderDxfId="30" tableBorderDxfId="31">
  <autoFilter ref="A48:B52" xr:uid="{1C147D7E-DA09-42AD-918B-07161207F077}"/>
  <tableColumns count="2">
    <tableColumn id="1" xr3:uid="{52697670-7D26-4CEC-94C0-669012EAB1C8}" name="Коэффициент мощности, %" totalsRowLabel="Итого" dataDxfId="29"/>
    <tableColumn id="2" xr3:uid="{DFCBBFCB-1922-40DF-B4ED-C089773B2F3A}" name="Доля, %" totalsRowFunction="custom" dataDxfId="28" totalsRowDxfId="27" dataCellStyle="Процентный">
      <totalsRowFormula>SUM(Таблица267[Доля, %])</totalsRow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923D75D-30C6-4F05-877B-44FC852CAD26}" name="Таблица2679" displayName="Таблица2679" ref="A62:B67" totalsRowCount="1" headerRowDxfId="26" headerRowBorderDxfId="24" tableBorderDxfId="25">
  <autoFilter ref="A62:B66" xr:uid="{560D4451-4AD4-42EA-98AF-A6908F312F98}"/>
  <tableColumns count="2">
    <tableColumn id="1" xr3:uid="{F3F45C35-E823-43F3-A9F4-47CC2CF7254B}" name="КПД, %" totalsRowLabel="Итого" dataDxfId="23"/>
    <tableColumn id="2" xr3:uid="{D2F794CD-CE92-4BE4-9CE1-59EC15DDCF89}" name="Доля, %" totalsRowFunction="custom" dataDxfId="22" totalsRowDxfId="21" dataCellStyle="Процентный">
      <totalsRowFormula>SUM(Таблица2679[Доля, %])</totalsRow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2BF39AA-F781-4AA8-BF90-DC03197157A4}" name="Таблица267910" displayName="Таблица267910" ref="A76:B79" totalsRowCount="1" headerRowDxfId="20" headerRowBorderDxfId="18" tableBorderDxfId="19">
  <autoFilter ref="A76:B78" xr:uid="{FA779157-1C97-4B9F-94B7-F01D5320FE4C}"/>
  <tableColumns count="2">
    <tableColumn id="1" xr3:uid="{1943C044-5B00-4086-BFB9-6CED8249522E}" name="Наличие корпуса" totalsRowLabel="Итого" dataDxfId="17"/>
    <tableColumn id="2" xr3:uid="{19947126-D342-4018-911C-9C7EE6B5F32E}" name="Доля, %" totalsRowFunction="custom" dataDxfId="16" totalsRowDxfId="15" dataCellStyle="Процентный">
      <totalsRowFormula>SUM(Таблица267910[Доля, %])</totalsRowFormula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43023B2-0A1F-48CF-AC79-D616333AD97A}" name="Таблица26791011" displayName="Таблица26791011" ref="A90:B101" totalsRowCount="1" headerRowDxfId="14" headerRowBorderDxfId="12" tableBorderDxfId="13">
  <autoFilter ref="A90:B100" xr:uid="{C18DEC4D-9ABD-4254-8769-81923DE4D3B5}"/>
  <tableColumns count="2">
    <tableColumn id="1" xr3:uid="{BC4C75F3-3452-41BB-A64A-0E6A6309BCAD}" name="Диммируемость" totalsRowLabel="Итого" dataDxfId="11"/>
    <tableColumn id="2" xr3:uid="{305679E7-E534-481A-813C-EA9CC4988A6A}" name="Доля, %" totalsRowFunction="custom" dataDxfId="10" totalsRowDxfId="9" dataCellStyle="Процентный">
      <totalsRowFormula>SUM(Таблица26791011[Доля, %])</totalsRowFormula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571C14A-593C-47A3-A1B0-C7DC9C8E9F99}" name="Таблица24" displayName="Таблица24" ref="A3:B8" totalsRowCount="1" headerRowDxfId="8" dataDxfId="7" totalsRowDxfId="6" headerRowBorderDxfId="4" tableBorderDxfId="5">
  <autoFilter ref="A3:B7" xr:uid="{B1C8571F-EAA3-4002-9678-A133A293E6E6}"/>
  <tableColumns count="2">
    <tableColumn id="1" xr3:uid="{BD7EB2AA-9DB3-49AF-979E-BA855D0DFB56}" name="Стаб.параметр" totalsRowLabel="Итого" dataDxfId="3" totalsRowDxfId="2"/>
    <tableColumn id="2" xr3:uid="{F1EE2DBF-F6B4-4D82-8560-C4F8611FDCA6}" name="Доля, %" totalsRowFunction="custom" dataDxfId="1" totalsRowDxfId="0" dataCellStyle="Процентный">
      <totalsRowFormula>SUM(Таблица24[Доля, %])</totalsRow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B000000}" name="Модели" displayName="Модели" ref="A1:AB25" totalsRowShown="0">
  <autoFilter ref="A1:AB25" xr:uid="{ECB210A2-233F-4B66-A8AB-4AE2B7A65A07}"/>
  <tableColumns count="28">
    <tableColumn id="4" xr3:uid="{461EFEB1-1DB4-4DB3-81A4-A37B8769DCBD}" name="Год" dataDxfId="72"/>
    <tableColumn id="5" xr3:uid="{BB3C0938-7B47-4D0C-9E3A-C06E5529570D}" name="Квартал" dataDxfId="71"/>
    <tableColumn id="6" xr3:uid="{0EA653B8-EAED-4F55-8F2B-B556F8B6FA27}" name="Месяц" dataDxfId="70"/>
    <tableColumn id="7" xr3:uid="{C84EDA1C-D696-4DDC-8980-8B2A9CE28C66}" name="Бренд" dataDxfId="69"/>
    <tableColumn id="8" xr3:uid="{10727267-A7F6-41A2-AAEF-D18FF8E659E6}" name="Модель" dataDxfId="68"/>
    <tableColumn id="9" xr3:uid="{33FAD344-9A72-4065-82BC-1809FAD548E8}" name="Количество, штук" dataDxfId="67" dataCellStyle="Финансовый"/>
    <tableColumn id="10" xr3:uid="{EA8A1BC5-9447-49DD-8B83-4076E4527E19}" name="Стоимость, руб." dataDxfId="66" dataCellStyle="Финансовый"/>
    <tableColumn id="12" xr3:uid="{3946114C-F356-4319-BE22-68B255DA214E}" name="Стабилизируемый параметр" dataDxfId="65"/>
    <tableColumn id="13" xr3:uid="{F33AC2B0-C163-47A2-941A-91C3156AF899}" name="Индекс IP" dataDxfId="64"/>
    <tableColumn id="14" xr3:uid="{7E3B9230-97A2-4E1A-8804-7DC6F3F15420}" name="Мощность, Вт" dataDxfId="63"/>
    <tableColumn id="15" xr3:uid="{B4975E0C-DF58-4ADF-A339-96A2F7524AE7}" name="Напряжение входящее, В" dataDxfId="62"/>
    <tableColumn id="16" xr3:uid="{2749C196-FE3E-4682-AF43-769BA4005D45}" name="Напряжение исходящее, В" dataDxfId="61"/>
    <tableColumn id="17" xr3:uid="{14F18209-BC1E-492E-B9A1-8ACE224FBCED}" name="Сила тока входящая, A" dataDxfId="60"/>
    <tableColumn id="18" xr3:uid="{A5A416E4-2A2A-4239-9F76-084202B1BA57}" name="Сила тока исходящая, A" dataDxfId="59"/>
    <tableColumn id="19" xr3:uid="{17EB9F01-8FFC-4960-B0C0-ECEFB5309BF5}" name="Коэффициент мощности, %" dataDxfId="58"/>
    <tableColumn id="20" xr3:uid="{93FFA2FB-2A34-4BB7-B5EC-C1A4A2FFABA7}" name="КПД, %" dataDxfId="57"/>
    <tableColumn id="21" xr3:uid="{3169D9D5-1B00-48CA-B1B4-E2E80B84B04B}" name="Наличие корпуса" dataDxfId="56"/>
    <tableColumn id="22" xr3:uid="{909A21DF-7BCE-4099-8320-9C19A5FCD3CB}" name="Диммируемость" dataDxfId="55"/>
    <tableColumn id="23" xr3:uid="{37B0D486-E66A-4FFC-973B-B3295D627335}" name="Протокол DALI" dataDxfId="54"/>
    <tableColumn id="24" xr3:uid="{59AE4F2B-A74C-4853-BCDE-1A7EF81E17A7}" name="Протокол Bluetooth" dataDxfId="53"/>
    <tableColumn id="25" xr3:uid="{3CA3E57E-21B2-4C0A-9655-6659C1FCF621}" name="Протокол DMX" dataDxfId="52"/>
    <tableColumn id="26" xr3:uid="{7D90B7FB-8C52-4C36-9B3B-277D5863A7E5}" name="Протокол 0-10B" dataDxfId="51"/>
    <tableColumn id="27" xr3:uid="{06A6B743-6A5D-462C-A6E0-9CA565050562}" name="Протокол TCP/IP" dataDxfId="50"/>
    <tableColumn id="28" xr3:uid="{246DC058-2346-4732-BAF2-C1A92AC5AD5F}" name="Протокол RDM" dataDxfId="49"/>
    <tableColumn id="29" xr3:uid="{5E9FDC10-A5CB-4E50-82D3-D7750A089B63}" name="Протокол Timing" dataDxfId="48"/>
    <tableColumn id="30" xr3:uid="{E52B0620-EB21-453E-8321-E9D09A32F0D7}" name="Протокол прочий"/>
    <tableColumn id="31" xr3:uid="{717E2340-FF14-4166-BD4E-203CDE14A96C}" name="ТН ВЭД"/>
    <tableColumn id="34" xr3:uid="{D4E7DB39-CA45-4FE5-A483-3273C62963C0}" name="ID декл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lbconsulting.ru" TargetMode="External"/><Relationship Id="rId1" Type="http://schemas.openxmlformats.org/officeDocument/2006/relationships/hyperlink" Target="http://www.lbconsulting.ru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tabColor theme="8" tint="0.39997558519241921"/>
  </sheetPr>
  <dimension ref="A1:V70"/>
  <sheetViews>
    <sheetView workbookViewId="0">
      <selection activeCell="J20" sqref="J20"/>
    </sheetView>
  </sheetViews>
  <sheetFormatPr defaultColWidth="0" defaultRowHeight="14.4" zeroHeight="1"/>
  <cols>
    <col min="1" max="1" width="11.44140625" style="11" customWidth="1"/>
    <col min="2" max="2" width="4" style="11" customWidth="1"/>
    <col min="3" max="3" width="18.33203125" style="11" customWidth="1"/>
    <col min="4" max="4" width="8.6640625" style="11" customWidth="1"/>
    <col min="5" max="5" width="11.44140625" style="11" customWidth="1"/>
    <col min="6" max="6" width="9" style="11" customWidth="1"/>
    <col min="7" max="7" width="16.6640625" style="11" bestFit="1" customWidth="1"/>
    <col min="8" max="8" width="6.6640625" style="11" customWidth="1"/>
    <col min="9" max="9" width="21.109375" style="11" bestFit="1" customWidth="1"/>
    <col min="10" max="10" width="12.6640625" style="11" customWidth="1"/>
    <col min="11" max="11" width="20.88671875" style="11" customWidth="1"/>
    <col min="12" max="12" width="9.109375" style="11" customWidth="1"/>
    <col min="13" max="13" width="27" style="11" customWidth="1"/>
    <col min="14" max="14" width="31.109375" style="11" bestFit="1" customWidth="1"/>
    <col min="15" max="15" width="22.88671875" style="11" bestFit="1" customWidth="1"/>
    <col min="16" max="16" width="10.6640625" style="11" bestFit="1" customWidth="1"/>
    <col min="17" max="17" width="10.5546875" style="11" bestFit="1" customWidth="1"/>
    <col min="18" max="18" width="11.44140625" style="11" customWidth="1"/>
    <col min="19" max="22" width="0" style="11" hidden="1" customWidth="1"/>
    <col min="23" max="16384" width="11.44140625" style="11" hidden="1"/>
  </cols>
  <sheetData>
    <row r="1" spans="1:22" ht="104.1" customHeight="1" thickBot="1">
      <c r="B1" s="12"/>
      <c r="C1" s="12"/>
      <c r="D1" s="63" t="s">
        <v>230</v>
      </c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</row>
    <row r="2" spans="1:22"/>
    <row r="3" spans="1:22" ht="18">
      <c r="B3" s="34" t="s">
        <v>20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</row>
    <row r="4" spans="1:22" ht="15" customHeight="1">
      <c r="A4" s="13"/>
      <c r="B4" s="14" t="s">
        <v>19</v>
      </c>
      <c r="C4" s="59" t="s">
        <v>229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15"/>
      <c r="S4" s="15"/>
      <c r="T4" s="16"/>
      <c r="U4" s="16"/>
      <c r="V4" s="16"/>
    </row>
    <row r="5" spans="1:22" ht="18">
      <c r="A5" s="13"/>
      <c r="B5" s="14"/>
      <c r="C5" s="35" t="s">
        <v>185</v>
      </c>
      <c r="D5" s="35"/>
      <c r="E5" s="35" t="s">
        <v>186</v>
      </c>
      <c r="F5" s="35"/>
      <c r="G5" s="35" t="s">
        <v>187</v>
      </c>
      <c r="H5" s="35"/>
      <c r="I5" s="35" t="s">
        <v>188</v>
      </c>
      <c r="J5" s="35"/>
      <c r="K5" s="35" t="s">
        <v>188</v>
      </c>
      <c r="L5" s="35" t="s">
        <v>188</v>
      </c>
      <c r="M5" s="35"/>
      <c r="N5" s="35"/>
      <c r="O5" s="17"/>
      <c r="P5" s="17"/>
      <c r="Q5" s="17"/>
      <c r="R5" s="15"/>
      <c r="S5" s="15"/>
      <c r="T5" s="16"/>
      <c r="U5" s="16"/>
      <c r="V5" s="16"/>
    </row>
    <row r="6" spans="1:22" ht="18">
      <c r="A6" s="13"/>
      <c r="B6" s="14"/>
      <c r="C6" s="35" t="s">
        <v>189</v>
      </c>
      <c r="D6" s="35"/>
      <c r="E6" s="35" t="s">
        <v>190</v>
      </c>
      <c r="F6" s="35"/>
      <c r="G6" s="35" t="s">
        <v>188</v>
      </c>
      <c r="H6" s="35"/>
      <c r="I6" s="35" t="s">
        <v>188</v>
      </c>
      <c r="J6" s="35"/>
      <c r="K6" s="35" t="s">
        <v>188</v>
      </c>
      <c r="L6" s="35" t="s">
        <v>188</v>
      </c>
      <c r="M6" s="35"/>
      <c r="N6" s="35"/>
      <c r="O6" s="17"/>
      <c r="P6" s="17"/>
      <c r="Q6" s="17"/>
      <c r="R6" s="15"/>
      <c r="S6" s="15"/>
      <c r="T6" s="16"/>
      <c r="U6" s="16"/>
      <c r="V6" s="16"/>
    </row>
    <row r="7" spans="1:22" ht="18">
      <c r="A7" s="13"/>
      <c r="B7" s="14"/>
      <c r="C7" s="35" t="s">
        <v>191</v>
      </c>
      <c r="D7" s="35"/>
      <c r="E7" s="35" t="s">
        <v>187</v>
      </c>
      <c r="F7" s="35"/>
      <c r="G7" s="35" t="s">
        <v>188</v>
      </c>
      <c r="H7" s="35"/>
      <c r="I7" s="35" t="s">
        <v>188</v>
      </c>
      <c r="J7" s="35"/>
      <c r="K7" s="35" t="s">
        <v>188</v>
      </c>
      <c r="L7" s="35" t="s">
        <v>188</v>
      </c>
      <c r="M7" s="35"/>
      <c r="N7" s="35"/>
      <c r="O7" s="17"/>
      <c r="P7" s="17"/>
      <c r="Q7" s="17"/>
      <c r="R7" s="15"/>
      <c r="S7" s="15"/>
      <c r="T7" s="16"/>
      <c r="U7" s="16"/>
      <c r="V7" s="16"/>
    </row>
    <row r="8" spans="1:22" ht="18">
      <c r="A8" s="13"/>
      <c r="B8" s="14"/>
      <c r="C8" s="13"/>
      <c r="D8" s="13"/>
      <c r="E8" s="13"/>
      <c r="F8" s="13"/>
      <c r="G8" s="13"/>
      <c r="H8" s="13"/>
      <c r="I8" s="13"/>
      <c r="J8" s="17"/>
      <c r="K8" s="17"/>
      <c r="L8" s="17"/>
      <c r="M8" s="17"/>
      <c r="N8" s="17"/>
      <c r="O8" s="17"/>
      <c r="P8" s="17"/>
      <c r="Q8" s="17"/>
      <c r="R8" s="15"/>
      <c r="S8" s="15"/>
      <c r="T8" s="16"/>
      <c r="U8" s="16"/>
      <c r="V8" s="16"/>
    </row>
    <row r="9" spans="1:22">
      <c r="A9" s="13"/>
      <c r="B9" s="18" t="s">
        <v>23</v>
      </c>
      <c r="C9" s="61" t="s">
        <v>228</v>
      </c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13"/>
      <c r="S9" s="13"/>
    </row>
    <row r="10" spans="1:22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</row>
    <row r="11" spans="1:22" ht="21" customHeight="1">
      <c r="J11" s="13"/>
      <c r="K11" s="65"/>
      <c r="L11" s="65"/>
      <c r="M11" s="65"/>
      <c r="N11" s="65"/>
      <c r="O11" s="65"/>
      <c r="P11" s="65"/>
      <c r="Q11" s="65"/>
      <c r="R11" s="13"/>
      <c r="S11" s="13"/>
    </row>
    <row r="12" spans="1:22" ht="15" customHeight="1">
      <c r="B12" s="34" t="s">
        <v>176</v>
      </c>
      <c r="C12" s="13"/>
      <c r="D12" s="13"/>
      <c r="E12" s="13"/>
      <c r="F12" s="13"/>
      <c r="G12" s="13"/>
      <c r="H12" s="13"/>
      <c r="I12" s="13"/>
      <c r="J12" s="13"/>
      <c r="M12" s="66" t="s">
        <v>192</v>
      </c>
      <c r="N12" s="66"/>
      <c r="O12" s="66"/>
      <c r="P12" s="21"/>
      <c r="Q12" s="21"/>
    </row>
    <row r="13" spans="1:22" ht="18.600000000000001" customHeight="1">
      <c r="J13" s="13"/>
      <c r="M13" s="67"/>
      <c r="N13" s="67"/>
      <c r="O13" s="67"/>
      <c r="P13" s="21"/>
      <c r="Q13" s="21"/>
    </row>
    <row r="14" spans="1:22" ht="15" customHeight="1">
      <c r="J14" s="13"/>
      <c r="M14" s="33"/>
      <c r="N14" s="33" t="s">
        <v>21</v>
      </c>
      <c r="O14" s="33" t="s">
        <v>27</v>
      </c>
      <c r="P14" s="13"/>
      <c r="Q14" s="13"/>
    </row>
    <row r="15" spans="1:22">
      <c r="A15" s="22"/>
      <c r="B15" s="19">
        <v>1</v>
      </c>
      <c r="C15" s="18" t="s">
        <v>30</v>
      </c>
      <c r="D15" s="20">
        <v>11</v>
      </c>
      <c r="E15" s="18" t="s">
        <v>67</v>
      </c>
      <c r="F15" s="20">
        <v>21</v>
      </c>
      <c r="G15" s="18" t="s">
        <v>49</v>
      </c>
      <c r="H15" s="20" t="s">
        <v>188</v>
      </c>
      <c r="I15" s="18" t="s">
        <v>188</v>
      </c>
      <c r="J15" s="20" t="s">
        <v>188</v>
      </c>
      <c r="K15" s="18" t="s">
        <v>188</v>
      </c>
      <c r="M15" s="23" t="s">
        <v>56</v>
      </c>
      <c r="N15" s="24">
        <v>0.22051122794383621</v>
      </c>
      <c r="O15" s="25">
        <v>1</v>
      </c>
      <c r="P15" s="13"/>
      <c r="Q15" s="13"/>
    </row>
    <row r="16" spans="1:22">
      <c r="A16" s="22"/>
      <c r="B16" s="19">
        <v>2</v>
      </c>
      <c r="C16" s="18" t="s">
        <v>2</v>
      </c>
      <c r="D16" s="20">
        <v>12</v>
      </c>
      <c r="E16" s="18" t="s">
        <v>101</v>
      </c>
      <c r="F16" s="20">
        <v>22</v>
      </c>
      <c r="G16" s="18" t="s">
        <v>46</v>
      </c>
      <c r="H16" s="20" t="s">
        <v>188</v>
      </c>
      <c r="I16" s="18" t="s">
        <v>188</v>
      </c>
      <c r="J16" s="20" t="s">
        <v>188</v>
      </c>
      <c r="K16" s="18" t="s">
        <v>188</v>
      </c>
      <c r="M16" s="23" t="s">
        <v>36</v>
      </c>
      <c r="N16" s="24">
        <v>0.11832589235043849</v>
      </c>
      <c r="O16" s="25">
        <v>0.98335339143332601</v>
      </c>
      <c r="P16" s="13"/>
      <c r="Q16" s="13"/>
    </row>
    <row r="17" spans="1:17">
      <c r="A17" s="22"/>
      <c r="B17" s="19">
        <v>3</v>
      </c>
      <c r="C17" s="18" t="s">
        <v>3</v>
      </c>
      <c r="D17" s="20">
        <v>13</v>
      </c>
      <c r="E17" s="18" t="s">
        <v>36</v>
      </c>
      <c r="F17" s="20">
        <v>23</v>
      </c>
      <c r="G17" s="18" t="s">
        <v>11</v>
      </c>
      <c r="H17" s="20" t="s">
        <v>188</v>
      </c>
      <c r="I17" s="18" t="s">
        <v>188</v>
      </c>
      <c r="J17" s="20" t="s">
        <v>188</v>
      </c>
      <c r="K17" s="18" t="s">
        <v>188</v>
      </c>
      <c r="M17" s="23" t="s">
        <v>46</v>
      </c>
      <c r="N17" s="24">
        <v>0.1017133608523071</v>
      </c>
      <c r="O17" s="25">
        <v>1</v>
      </c>
      <c r="P17" s="13"/>
      <c r="Q17" s="13"/>
    </row>
    <row r="18" spans="1:17">
      <c r="B18" s="19">
        <v>4</v>
      </c>
      <c r="C18" s="18" t="s">
        <v>24</v>
      </c>
      <c r="D18" s="20">
        <v>14</v>
      </c>
      <c r="E18" s="18" t="s">
        <v>50</v>
      </c>
      <c r="F18" s="20">
        <v>24</v>
      </c>
      <c r="G18" s="18" t="s">
        <v>31</v>
      </c>
      <c r="H18" s="20" t="s">
        <v>188</v>
      </c>
      <c r="I18" s="18" t="s">
        <v>188</v>
      </c>
      <c r="J18" s="20" t="s">
        <v>188</v>
      </c>
      <c r="K18" s="18" t="s">
        <v>188</v>
      </c>
      <c r="M18" s="23" t="s">
        <v>30</v>
      </c>
      <c r="N18" s="24">
        <v>6.042786641755004E-2</v>
      </c>
      <c r="O18" s="25">
        <v>1</v>
      </c>
      <c r="P18" s="13"/>
      <c r="Q18" s="13"/>
    </row>
    <row r="19" spans="1:17">
      <c r="B19" s="19">
        <v>5</v>
      </c>
      <c r="C19" s="18" t="s">
        <v>32</v>
      </c>
      <c r="D19" s="20">
        <v>15</v>
      </c>
      <c r="E19" s="18" t="s">
        <v>7</v>
      </c>
      <c r="F19" s="20">
        <v>25</v>
      </c>
      <c r="G19" s="18" t="s">
        <v>12</v>
      </c>
      <c r="H19" s="20" t="s">
        <v>188</v>
      </c>
      <c r="I19" s="18" t="s">
        <v>188</v>
      </c>
      <c r="J19" s="20" t="s">
        <v>188</v>
      </c>
      <c r="K19" s="18" t="s">
        <v>188</v>
      </c>
      <c r="M19" s="23" t="s">
        <v>44</v>
      </c>
      <c r="N19" s="24">
        <v>4.1197679736571721E-2</v>
      </c>
      <c r="O19" s="25">
        <v>0.16285450740766128</v>
      </c>
      <c r="P19" s="13"/>
      <c r="Q19" s="13"/>
    </row>
    <row r="20" spans="1:17">
      <c r="B20" s="19">
        <v>6</v>
      </c>
      <c r="C20" s="18" t="s">
        <v>56</v>
      </c>
      <c r="D20" s="20">
        <v>16</v>
      </c>
      <c r="E20" s="18" t="s">
        <v>8</v>
      </c>
      <c r="F20" s="20">
        <v>26</v>
      </c>
      <c r="G20" s="18" t="s">
        <v>68</v>
      </c>
      <c r="H20" s="20" t="s">
        <v>188</v>
      </c>
      <c r="I20" s="18" t="s">
        <v>188</v>
      </c>
      <c r="J20" s="20" t="s">
        <v>188</v>
      </c>
      <c r="K20" s="18" t="s">
        <v>188</v>
      </c>
      <c r="M20" s="23" t="s">
        <v>50</v>
      </c>
      <c r="N20" s="24">
        <v>3.8015373350403142E-2</v>
      </c>
      <c r="O20" s="25">
        <v>1</v>
      </c>
      <c r="P20" s="13"/>
      <c r="Q20" s="13"/>
    </row>
    <row r="21" spans="1:17">
      <c r="B21" s="19">
        <v>7</v>
      </c>
      <c r="C21" s="18" t="s">
        <v>4</v>
      </c>
      <c r="D21" s="20">
        <v>17</v>
      </c>
      <c r="E21" s="18" t="s">
        <v>9</v>
      </c>
      <c r="F21" s="20">
        <v>27</v>
      </c>
      <c r="G21" s="18" t="s">
        <v>44</v>
      </c>
      <c r="H21" s="20" t="s">
        <v>188</v>
      </c>
      <c r="I21" s="18" t="s">
        <v>188</v>
      </c>
      <c r="J21" s="20" t="s">
        <v>188</v>
      </c>
      <c r="K21" s="18" t="s">
        <v>188</v>
      </c>
      <c r="M21" s="23" t="s">
        <v>101</v>
      </c>
      <c r="N21" s="24">
        <v>2.9572831944257628E-2</v>
      </c>
      <c r="O21" s="25">
        <v>1</v>
      </c>
      <c r="P21" s="13"/>
      <c r="Q21" s="13"/>
    </row>
    <row r="22" spans="1:17" ht="15" customHeight="1">
      <c r="B22" s="19">
        <v>8</v>
      </c>
      <c r="C22" s="18" t="s">
        <v>5</v>
      </c>
      <c r="D22" s="20">
        <v>18</v>
      </c>
      <c r="E22" s="18" t="s">
        <v>10</v>
      </c>
      <c r="F22" s="20">
        <v>28</v>
      </c>
      <c r="G22" s="18" t="s">
        <v>63</v>
      </c>
      <c r="H22" s="20" t="s">
        <v>188</v>
      </c>
      <c r="I22" s="18" t="s">
        <v>188</v>
      </c>
      <c r="J22" s="20" t="s">
        <v>188</v>
      </c>
      <c r="K22" s="18" t="s">
        <v>188</v>
      </c>
      <c r="M22" s="23" t="s">
        <v>49</v>
      </c>
      <c r="N22" s="24">
        <v>2.8209987969027416E-2</v>
      </c>
      <c r="O22" s="25">
        <v>1</v>
      </c>
      <c r="P22" s="13"/>
      <c r="Q22" s="13"/>
    </row>
    <row r="23" spans="1:17">
      <c r="B23" s="19">
        <v>9</v>
      </c>
      <c r="C23" s="18" t="s">
        <v>6</v>
      </c>
      <c r="D23" s="20">
        <v>19</v>
      </c>
      <c r="E23" s="18" t="s">
        <v>78</v>
      </c>
      <c r="F23" s="20">
        <v>29</v>
      </c>
      <c r="G23" s="18" t="s">
        <v>13</v>
      </c>
      <c r="H23" s="20" t="s">
        <v>188</v>
      </c>
      <c r="I23" s="18" t="s">
        <v>188</v>
      </c>
      <c r="J23" s="20" t="s">
        <v>188</v>
      </c>
      <c r="K23" s="18" t="s">
        <v>188</v>
      </c>
      <c r="M23" s="23" t="s">
        <v>7</v>
      </c>
      <c r="N23" s="24">
        <v>2.6376517730221993E-2</v>
      </c>
      <c r="O23" s="25">
        <v>1</v>
      </c>
      <c r="P23" s="13"/>
      <c r="Q23" s="13"/>
    </row>
    <row r="24" spans="1:17">
      <c r="B24" s="19">
        <v>10</v>
      </c>
      <c r="C24" s="18" t="s">
        <v>42</v>
      </c>
      <c r="D24" s="20">
        <v>20</v>
      </c>
      <c r="E24" s="18" t="s">
        <v>26</v>
      </c>
      <c r="F24" s="20" t="s">
        <v>188</v>
      </c>
      <c r="G24" s="18" t="s">
        <v>188</v>
      </c>
      <c r="H24" s="20" t="s">
        <v>188</v>
      </c>
      <c r="I24" s="18" t="s">
        <v>188</v>
      </c>
      <c r="J24" s="20" t="s">
        <v>188</v>
      </c>
      <c r="K24" s="18" t="s">
        <v>188</v>
      </c>
      <c r="M24" s="23" t="s">
        <v>10</v>
      </c>
      <c r="N24" s="24">
        <v>2.2633012788769367E-2</v>
      </c>
      <c r="O24" s="25">
        <v>1</v>
      </c>
      <c r="P24" s="13"/>
      <c r="Q24" s="13"/>
    </row>
    <row r="25" spans="1:17">
      <c r="M25" s="23" t="s">
        <v>67</v>
      </c>
      <c r="N25" s="24">
        <v>2.1075376813337886E-2</v>
      </c>
      <c r="O25" s="25">
        <v>1</v>
      </c>
      <c r="P25" s="13"/>
      <c r="Q25" s="13"/>
    </row>
    <row r="26" spans="1:17">
      <c r="B26" s="58" t="s">
        <v>231</v>
      </c>
      <c r="C26" s="58"/>
      <c r="D26" s="58"/>
      <c r="E26" s="58"/>
      <c r="F26" s="58"/>
      <c r="G26" s="58"/>
      <c r="H26" s="58"/>
      <c r="I26" s="58"/>
      <c r="J26" s="58"/>
      <c r="K26" s="36"/>
      <c r="M26" s="23" t="s">
        <v>5</v>
      </c>
      <c r="N26" s="24">
        <v>1.6690526476895163E-2</v>
      </c>
      <c r="O26" s="25">
        <v>1</v>
      </c>
    </row>
    <row r="27" spans="1:17">
      <c r="B27" s="58"/>
      <c r="C27" s="58"/>
      <c r="D27" s="58"/>
      <c r="E27" s="58"/>
      <c r="F27" s="58"/>
      <c r="G27" s="58"/>
      <c r="H27" s="58"/>
      <c r="I27" s="58"/>
      <c r="J27" s="58"/>
      <c r="K27" s="36"/>
      <c r="M27" s="23" t="s">
        <v>78</v>
      </c>
      <c r="N27" s="24">
        <v>1.6590565863914952E-2</v>
      </c>
      <c r="O27" s="25">
        <v>1</v>
      </c>
    </row>
    <row r="28" spans="1:17">
      <c r="M28" s="23" t="s">
        <v>63</v>
      </c>
      <c r="N28" s="24">
        <v>1.4460052142059756E-2</v>
      </c>
      <c r="O28" s="25">
        <v>1</v>
      </c>
    </row>
    <row r="29" spans="1:17">
      <c r="M29" s="23" t="s">
        <v>9</v>
      </c>
      <c r="N29" s="24">
        <v>8.3643360557960553E-3</v>
      </c>
      <c r="O29" s="25">
        <v>1</v>
      </c>
    </row>
    <row r="30" spans="1:17">
      <c r="M30" s="23" t="s">
        <v>3</v>
      </c>
      <c r="N30" s="24">
        <v>8.3464879778554178E-3</v>
      </c>
      <c r="O30" s="25">
        <v>1</v>
      </c>
    </row>
    <row r="31" spans="1:17">
      <c r="M31" s="23" t="s">
        <v>13</v>
      </c>
      <c r="N31" s="24">
        <v>7.7279830027044442E-3</v>
      </c>
      <c r="O31" s="25">
        <v>1</v>
      </c>
    </row>
    <row r="32" spans="1:17">
      <c r="M32" s="23" t="s">
        <v>4</v>
      </c>
      <c r="N32" s="24">
        <v>6.8444987462518711E-3</v>
      </c>
      <c r="O32" s="25">
        <v>1</v>
      </c>
    </row>
    <row r="33" spans="13:15">
      <c r="M33" s="23" t="s">
        <v>26</v>
      </c>
      <c r="N33" s="24">
        <v>5.4101343425285199E-3</v>
      </c>
      <c r="O33" s="25">
        <v>1</v>
      </c>
    </row>
    <row r="34" spans="13:15">
      <c r="M34" s="23" t="s">
        <v>24</v>
      </c>
      <c r="N34" s="24">
        <v>4.0003668981271751E-3</v>
      </c>
      <c r="O34" s="25">
        <v>1</v>
      </c>
    </row>
    <row r="35" spans="13:15">
      <c r="M35" s="23" t="s">
        <v>68</v>
      </c>
      <c r="N35" s="24">
        <v>3.5276363553054914E-3</v>
      </c>
      <c r="O35" s="25">
        <v>1</v>
      </c>
    </row>
    <row r="36" spans="13:15">
      <c r="M36" s="23" t="s">
        <v>2</v>
      </c>
      <c r="N36" s="24">
        <v>3.4458312332079711E-3</v>
      </c>
      <c r="O36" s="25">
        <v>1</v>
      </c>
    </row>
    <row r="37" spans="13:15">
      <c r="M37" s="23" t="s">
        <v>8</v>
      </c>
      <c r="N37" s="24">
        <v>2.9655080987564921E-3</v>
      </c>
      <c r="O37" s="25">
        <v>1</v>
      </c>
    </row>
    <row r="38" spans="13:15">
      <c r="M38" s="23" t="s">
        <v>42</v>
      </c>
      <c r="N38" s="24">
        <v>2.7153340785658585E-3</v>
      </c>
      <c r="O38" s="25">
        <v>1</v>
      </c>
    </row>
    <row r="39" spans="13:15">
      <c r="M39" s="23" t="s">
        <v>6</v>
      </c>
      <c r="N39" s="24">
        <v>1.6663885076213345E-3</v>
      </c>
      <c r="O39" s="25">
        <v>1</v>
      </c>
    </row>
    <row r="40" spans="13:15">
      <c r="M40" s="23" t="s">
        <v>32</v>
      </c>
      <c r="N40" s="24">
        <v>1.6124798201497482E-3</v>
      </c>
      <c r="O40" s="25">
        <v>1</v>
      </c>
    </row>
    <row r="41" spans="13:15">
      <c r="M41" s="23" t="s">
        <v>11</v>
      </c>
      <c r="N41" s="24">
        <v>9.5890368566321337E-4</v>
      </c>
      <c r="O41" s="25">
        <v>1</v>
      </c>
    </row>
    <row r="42" spans="13:15">
      <c r="M42" s="23" t="s">
        <v>12</v>
      </c>
      <c r="N42" s="24">
        <v>9.0578652078864442E-4</v>
      </c>
      <c r="O42" s="25">
        <v>1</v>
      </c>
    </row>
    <row r="43" spans="13:15">
      <c r="M43" s="23" t="s">
        <v>31</v>
      </c>
      <c r="N43" s="24">
        <v>6.5898378334274497E-4</v>
      </c>
      <c r="O43" s="25">
        <v>1</v>
      </c>
    </row>
    <row r="44" spans="13:15">
      <c r="M44" s="26" t="s">
        <v>18</v>
      </c>
      <c r="N44" s="27">
        <v>0.81495093148625586</v>
      </c>
      <c r="O44" s="27">
        <v>0.95526334739748842</v>
      </c>
    </row>
    <row r="45" spans="13:15"/>
    <row r="46" spans="13:15" ht="15" customHeight="1">
      <c r="M46" s="57" t="s">
        <v>28</v>
      </c>
      <c r="N46" s="57"/>
      <c r="O46" s="57"/>
    </row>
    <row r="47" spans="13:15">
      <c r="M47" s="57"/>
      <c r="N47" s="57"/>
      <c r="O47" s="57"/>
    </row>
    <row r="48" spans="13:15"/>
    <row r="49" spans="3:17" ht="15" thickBot="1">
      <c r="C49" s="28" t="s">
        <v>17</v>
      </c>
      <c r="D49" s="29"/>
      <c r="E49" s="28" t="s">
        <v>16</v>
      </c>
      <c r="F49" s="29"/>
      <c r="G49" s="30"/>
      <c r="H49" s="30" t="s">
        <v>15</v>
      </c>
      <c r="I49" s="12"/>
      <c r="J49" s="12"/>
      <c r="K49" s="12"/>
      <c r="L49" s="12"/>
      <c r="M49" s="12"/>
      <c r="N49" s="12"/>
      <c r="O49" s="12"/>
      <c r="P49" s="12"/>
      <c r="Q49" s="12"/>
    </row>
    <row r="50" spans="3:17"/>
    <row r="51" spans="3:17" ht="21">
      <c r="D51" s="31"/>
    </row>
    <row r="52" spans="3:17"/>
    <row r="61" spans="3:17"/>
    <row r="62" spans="3:17"/>
    <row r="63" spans="3:17"/>
    <row r="64" spans="3:17"/>
    <row r="65"/>
    <row r="66"/>
    <row r="67"/>
    <row r="68"/>
    <row r="69"/>
    <row r="70"/>
  </sheetData>
  <sheetProtection insertHyperlinks="0"/>
  <sortState xmlns:xlrd2="http://schemas.microsoft.com/office/spreadsheetml/2017/richdata2" ref="M15:O43">
    <sortCondition descending="1" ref="N15:N43"/>
    <sortCondition ref="M15:M43"/>
  </sortState>
  <mergeCells count="7">
    <mergeCell ref="M46:O47"/>
    <mergeCell ref="B26:J27"/>
    <mergeCell ref="C4:Q4"/>
    <mergeCell ref="C9:Q9"/>
    <mergeCell ref="D1:Q1"/>
    <mergeCell ref="K11:Q11"/>
    <mergeCell ref="M12:O13"/>
  </mergeCells>
  <hyperlinks>
    <hyperlink ref="C49" r:id="rId1" xr:uid="{00000000-0004-0000-0000-000000000000}"/>
    <hyperlink ref="E49" r:id="rId2" xr:uid="{00000000-0004-0000-0000-000001000000}"/>
  </hyperlinks>
  <pageMargins left="0.7" right="0.7" top="0.75" bottom="0.75" header="0.3" footer="0.3"/>
  <pageSetup paperSize="9" orientation="portrait" verticalDpi="0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tabColor theme="8" tint="0.39997558519241921"/>
  </sheetPr>
  <dimension ref="A1:AE43"/>
  <sheetViews>
    <sheetView workbookViewId="0">
      <selection activeCell="N3" sqref="N3"/>
    </sheetView>
  </sheetViews>
  <sheetFormatPr defaultColWidth="0" defaultRowHeight="14.4" zeroHeight="1"/>
  <cols>
    <col min="1" max="1" width="9.109375" style="3" customWidth="1"/>
    <col min="2" max="31" width="8.88671875" style="3" customWidth="1"/>
    <col min="32" max="16384" width="8.88671875" style="3" hidden="1"/>
  </cols>
  <sheetData>
    <row r="1" spans="2:30" s="11" customFormat="1" ht="104.1" customHeight="1" thickBot="1">
      <c r="B1" s="32"/>
      <c r="C1" s="32"/>
      <c r="D1" s="68" t="s">
        <v>232</v>
      </c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</row>
    <row r="2" spans="2:30" ht="15" thickTop="1"/>
    <row r="3" spans="2:30"/>
    <row r="4" spans="2:30"/>
    <row r="5" spans="2:30"/>
    <row r="6" spans="2:30"/>
    <row r="7" spans="2:30"/>
    <row r="8" spans="2:30"/>
    <row r="9" spans="2:30"/>
    <row r="10" spans="2:30"/>
    <row r="11" spans="2:30"/>
    <row r="12" spans="2:30"/>
    <row r="13" spans="2:30"/>
    <row r="14" spans="2:30"/>
    <row r="15" spans="2:30"/>
    <row r="16" spans="2:3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</sheetData>
  <mergeCells count="1">
    <mergeCell ref="D1:AD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6">
    <tabColor theme="9"/>
  </sheetPr>
  <dimension ref="A1:U53"/>
  <sheetViews>
    <sheetView tabSelected="1" workbookViewId="0">
      <selection activeCell="C8" sqref="C8"/>
    </sheetView>
  </sheetViews>
  <sheetFormatPr defaultColWidth="0" defaultRowHeight="14.4" zeroHeight="1"/>
  <cols>
    <col min="1" max="1" width="5.33203125" customWidth="1"/>
    <col min="2" max="2" width="3.33203125" bestFit="1" customWidth="1"/>
    <col min="3" max="3" width="37.5546875" customWidth="1"/>
    <col min="4" max="4" width="48.88671875" customWidth="1"/>
    <col min="5" max="5" width="27.109375" customWidth="1"/>
    <col min="6" max="6" width="21.109375" bestFit="1" customWidth="1"/>
    <col min="7" max="7" width="9.109375" customWidth="1"/>
    <col min="8" max="21" width="0" hidden="1" customWidth="1"/>
    <col min="22" max="16384" width="9.109375" hidden="1"/>
  </cols>
  <sheetData>
    <row r="1" spans="1:6" ht="18">
      <c r="A1" s="70" t="s">
        <v>113</v>
      </c>
      <c r="B1" s="70"/>
      <c r="C1" s="70"/>
      <c r="D1" s="70"/>
      <c r="E1" s="70"/>
      <c r="F1" s="70"/>
    </row>
    <row r="2" spans="1:6">
      <c r="A2" s="71" t="s">
        <v>193</v>
      </c>
      <c r="B2" s="71"/>
      <c r="C2" s="71"/>
      <c r="D2" s="71"/>
      <c r="E2" s="71"/>
      <c r="F2" s="71"/>
    </row>
    <row r="3" spans="1:6">
      <c r="A3" s="71"/>
      <c r="B3" s="71"/>
      <c r="C3" s="71"/>
      <c r="D3" s="71"/>
      <c r="E3" s="71"/>
      <c r="F3" s="71"/>
    </row>
    <row r="4" spans="1:6"/>
    <row r="5" spans="1:6">
      <c r="A5" s="69" t="s">
        <v>109</v>
      </c>
      <c r="B5" s="69"/>
      <c r="C5" s="69"/>
      <c r="D5" s="69"/>
      <c r="E5" s="69"/>
      <c r="F5" s="69"/>
    </row>
    <row r="6" spans="1:6">
      <c r="B6" s="4" t="s">
        <v>22</v>
      </c>
      <c r="C6" s="37" t="s">
        <v>0</v>
      </c>
      <c r="D6" s="38" t="s">
        <v>130</v>
      </c>
      <c r="E6" s="5" t="s">
        <v>131</v>
      </c>
      <c r="F6" s="5" t="s">
        <v>132</v>
      </c>
    </row>
    <row r="7" spans="1:6">
      <c r="B7" s="6">
        <v>1</v>
      </c>
      <c r="C7" s="44" t="s">
        <v>56</v>
      </c>
      <c r="D7" s="45">
        <v>0</v>
      </c>
      <c r="E7" s="46">
        <v>223098616.66</v>
      </c>
      <c r="F7" s="46">
        <v>81942</v>
      </c>
    </row>
    <row r="8" spans="1:6">
      <c r="B8" s="6">
        <v>2</v>
      </c>
      <c r="C8" s="44" t="s">
        <v>36</v>
      </c>
      <c r="D8" s="45">
        <v>0</v>
      </c>
      <c r="E8" s="46">
        <v>119714280.05999997</v>
      </c>
      <c r="F8" s="46">
        <v>63991</v>
      </c>
    </row>
    <row r="9" spans="1:6">
      <c r="B9" s="6">
        <v>3</v>
      </c>
      <c r="C9" s="44" t="s">
        <v>46</v>
      </c>
      <c r="D9" s="45">
        <v>0</v>
      </c>
      <c r="E9" s="46">
        <v>102906823.90000001</v>
      </c>
      <c r="F9" s="46">
        <v>10026</v>
      </c>
    </row>
    <row r="10" spans="1:6">
      <c r="B10" s="6">
        <v>4</v>
      </c>
      <c r="C10" s="44" t="s">
        <v>30</v>
      </c>
      <c r="D10" s="45">
        <v>0</v>
      </c>
      <c r="E10" s="46">
        <v>61136902.330000006</v>
      </c>
      <c r="F10" s="46">
        <v>152582</v>
      </c>
    </row>
    <row r="11" spans="1:6">
      <c r="B11" s="6">
        <v>5</v>
      </c>
      <c r="C11" s="44" t="s">
        <v>44</v>
      </c>
      <c r="D11" s="45">
        <v>0</v>
      </c>
      <c r="E11" s="46">
        <v>41681076.490000002</v>
      </c>
      <c r="F11" s="46">
        <v>52453</v>
      </c>
    </row>
    <row r="12" spans="1:6">
      <c r="B12" s="6">
        <v>6</v>
      </c>
      <c r="C12" s="44" t="s">
        <v>50</v>
      </c>
      <c r="D12" s="45">
        <v>0</v>
      </c>
      <c r="E12" s="46">
        <v>38461430.219999999</v>
      </c>
      <c r="F12" s="46">
        <v>13008</v>
      </c>
    </row>
    <row r="13" spans="1:6">
      <c r="B13" s="6">
        <v>7</v>
      </c>
      <c r="C13" s="44" t="s">
        <v>101</v>
      </c>
      <c r="D13" s="45">
        <v>0</v>
      </c>
      <c r="E13" s="46">
        <v>29919827.48</v>
      </c>
      <c r="F13" s="46">
        <v>117641</v>
      </c>
    </row>
    <row r="14" spans="1:6">
      <c r="B14" s="6">
        <v>8</v>
      </c>
      <c r="C14" s="44" t="s">
        <v>49</v>
      </c>
      <c r="D14" s="45">
        <v>0</v>
      </c>
      <c r="E14" s="46">
        <v>28540992.450000003</v>
      </c>
      <c r="F14" s="46">
        <v>8936</v>
      </c>
    </row>
    <row r="15" spans="1:6">
      <c r="B15" s="6">
        <v>9</v>
      </c>
      <c r="C15" s="44" t="s">
        <v>7</v>
      </c>
      <c r="D15" s="45">
        <v>0</v>
      </c>
      <c r="E15" s="46">
        <v>26686009.02</v>
      </c>
      <c r="F15" s="46">
        <v>45720</v>
      </c>
    </row>
    <row r="16" spans="1:6">
      <c r="B16" s="6">
        <v>10</v>
      </c>
      <c r="C16" s="44" t="s">
        <v>10</v>
      </c>
      <c r="D16" s="45">
        <v>0</v>
      </c>
      <c r="E16" s="46">
        <v>22898579.32</v>
      </c>
      <c r="F16" s="46">
        <v>56800</v>
      </c>
    </row>
    <row r="17" spans="1:6">
      <c r="B17" s="6">
        <v>11</v>
      </c>
      <c r="C17" s="44" t="s">
        <v>67</v>
      </c>
      <c r="D17" s="45">
        <v>0</v>
      </c>
      <c r="E17" s="46">
        <v>21322666.68</v>
      </c>
      <c r="F17" s="46">
        <v>48000</v>
      </c>
    </row>
    <row r="18" spans="1:6">
      <c r="B18" s="6">
        <v>12</v>
      </c>
      <c r="C18" s="44" t="s">
        <v>5</v>
      </c>
      <c r="D18" s="45">
        <v>0</v>
      </c>
      <c r="E18" s="46">
        <v>16886366.300000001</v>
      </c>
      <c r="F18" s="46">
        <v>9144</v>
      </c>
    </row>
    <row r="19" spans="1:6">
      <c r="B19" s="6">
        <v>13</v>
      </c>
      <c r="C19" s="44" t="s">
        <v>78</v>
      </c>
      <c r="D19" s="45">
        <v>0</v>
      </c>
      <c r="E19" s="46">
        <v>16785232.789999999</v>
      </c>
      <c r="F19" s="46">
        <v>7070</v>
      </c>
    </row>
    <row r="20" spans="1:6">
      <c r="B20" s="6">
        <v>14</v>
      </c>
      <c r="C20" s="44" t="s">
        <v>63</v>
      </c>
      <c r="D20" s="45">
        <v>0</v>
      </c>
      <c r="E20" s="46">
        <v>14629720.49</v>
      </c>
      <c r="F20" s="46">
        <v>25000</v>
      </c>
    </row>
    <row r="21" spans="1:6">
      <c r="B21" s="6">
        <v>15</v>
      </c>
      <c r="C21" s="44" t="s">
        <v>9</v>
      </c>
      <c r="D21" s="45">
        <v>0</v>
      </c>
      <c r="E21" s="46">
        <v>8462479.7599999998</v>
      </c>
      <c r="F21" s="46">
        <v>4812</v>
      </c>
    </row>
    <row r="22" spans="1:6">
      <c r="B22" s="6">
        <v>16</v>
      </c>
      <c r="C22" s="44" t="s">
        <v>3</v>
      </c>
      <c r="D22" s="45">
        <v>0</v>
      </c>
      <c r="E22" s="46">
        <v>8444422.2599999998</v>
      </c>
      <c r="F22" s="46">
        <v>30000</v>
      </c>
    </row>
    <row r="23" spans="1:6">
      <c r="B23" s="6">
        <v>17</v>
      </c>
      <c r="C23" s="44" t="s">
        <v>13</v>
      </c>
      <c r="D23" s="45">
        <v>0</v>
      </c>
      <c r="E23" s="46">
        <v>7818660</v>
      </c>
      <c r="F23" s="46">
        <v>27000</v>
      </c>
    </row>
    <row r="24" spans="1:6">
      <c r="B24" s="6">
        <v>18</v>
      </c>
      <c r="C24" s="44" t="s">
        <v>4</v>
      </c>
      <c r="D24" s="45">
        <v>0</v>
      </c>
      <c r="E24" s="46">
        <v>6924809.2999999998</v>
      </c>
      <c r="F24" s="46">
        <v>30000</v>
      </c>
    </row>
    <row r="25" spans="1:6">
      <c r="B25" s="6">
        <v>19</v>
      </c>
      <c r="C25" s="44" t="s">
        <v>26</v>
      </c>
      <c r="D25" s="45">
        <v>0</v>
      </c>
      <c r="E25" s="46">
        <v>5473614.6500000004</v>
      </c>
      <c r="F25" s="46">
        <v>47300</v>
      </c>
    </row>
    <row r="26" spans="1:6">
      <c r="B26" s="6">
        <v>20</v>
      </c>
      <c r="C26" s="44" t="s">
        <v>24</v>
      </c>
      <c r="D26" s="45">
        <v>0</v>
      </c>
      <c r="E26" s="46">
        <v>4047305.57</v>
      </c>
      <c r="F26" s="46">
        <v>34820</v>
      </c>
    </row>
    <row r="27" spans="1:6">
      <c r="B27" s="6">
        <v>21</v>
      </c>
      <c r="C27" s="44" t="s">
        <v>110</v>
      </c>
      <c r="D27" s="45">
        <v>0</v>
      </c>
      <c r="E27" s="46">
        <v>18673417.250000119</v>
      </c>
      <c r="F27" s="46">
        <v>68776</v>
      </c>
    </row>
    <row r="28" spans="1:6">
      <c r="B28" s="6">
        <v>22</v>
      </c>
      <c r="C28" s="44" t="s">
        <v>111</v>
      </c>
      <c r="D28" s="45">
        <v>0</v>
      </c>
      <c r="E28" s="46">
        <v>187220358.73000002</v>
      </c>
      <c r="F28" s="46">
        <v>321539</v>
      </c>
    </row>
    <row r="29" spans="1:6"/>
    <row r="30" spans="1:6">
      <c r="A30" s="69" t="s">
        <v>112</v>
      </c>
      <c r="B30" s="69"/>
      <c r="C30" s="69"/>
      <c r="D30" s="69"/>
      <c r="E30" s="69"/>
      <c r="F30" s="69"/>
    </row>
    <row r="31" spans="1:6">
      <c r="B31" s="4" t="s">
        <v>22</v>
      </c>
      <c r="C31" s="4" t="s">
        <v>133</v>
      </c>
      <c r="D31" s="4" t="s">
        <v>178</v>
      </c>
      <c r="E31" s="5" t="s">
        <v>131</v>
      </c>
      <c r="F31" s="5" t="s">
        <v>132</v>
      </c>
    </row>
    <row r="32" spans="1:6">
      <c r="B32" s="6">
        <v>1</v>
      </c>
      <c r="C32" s="43" t="s">
        <v>194</v>
      </c>
      <c r="D32" s="42" t="s">
        <v>195</v>
      </c>
      <c r="E32" s="39">
        <v>148600000</v>
      </c>
      <c r="F32" s="39">
        <v>20000</v>
      </c>
    </row>
    <row r="33" spans="2:6">
      <c r="B33" s="6">
        <v>2</v>
      </c>
      <c r="C33" s="43" t="s">
        <v>196</v>
      </c>
      <c r="D33" s="42" t="s">
        <v>197</v>
      </c>
      <c r="E33" s="39">
        <v>61583976</v>
      </c>
      <c r="F33" s="39">
        <v>6000</v>
      </c>
    </row>
    <row r="34" spans="2:6">
      <c r="B34" s="6">
        <v>3</v>
      </c>
      <c r="C34" s="43" t="s">
        <v>198</v>
      </c>
      <c r="D34" s="42" t="s">
        <v>199</v>
      </c>
      <c r="E34" s="39">
        <v>41973665.57</v>
      </c>
      <c r="F34" s="39">
        <v>22033</v>
      </c>
    </row>
    <row r="35" spans="2:6">
      <c r="B35" s="6">
        <v>4</v>
      </c>
      <c r="C35" s="43" t="s">
        <v>200</v>
      </c>
      <c r="D35" s="42" t="s">
        <v>201</v>
      </c>
      <c r="E35" s="39">
        <v>41055984</v>
      </c>
      <c r="F35" s="39">
        <v>4000</v>
      </c>
    </row>
    <row r="36" spans="2:6">
      <c r="B36" s="6">
        <v>5</v>
      </c>
      <c r="C36" s="43" t="s">
        <v>202</v>
      </c>
      <c r="D36" s="42" t="s">
        <v>199</v>
      </c>
      <c r="E36" s="39">
        <v>40583071.850000001</v>
      </c>
      <c r="F36" s="39">
        <v>23284</v>
      </c>
    </row>
    <row r="37" spans="2:6">
      <c r="B37" s="6">
        <v>6</v>
      </c>
      <c r="C37" s="43" t="s">
        <v>203</v>
      </c>
      <c r="D37" s="42" t="s">
        <v>204</v>
      </c>
      <c r="E37" s="39">
        <v>31865165.57</v>
      </c>
      <c r="F37" s="39">
        <v>79580</v>
      </c>
    </row>
    <row r="38" spans="2:6">
      <c r="B38" s="6">
        <v>7</v>
      </c>
      <c r="C38" s="43" t="s">
        <v>205</v>
      </c>
      <c r="D38" s="42" t="s">
        <v>199</v>
      </c>
      <c r="E38" s="39">
        <v>29062550.199999999</v>
      </c>
      <c r="F38" s="39">
        <v>115000</v>
      </c>
    </row>
    <row r="39" spans="2:6">
      <c r="B39" s="6">
        <v>8</v>
      </c>
      <c r="C39" s="43" t="s">
        <v>206</v>
      </c>
      <c r="D39" s="42" t="s">
        <v>207</v>
      </c>
      <c r="E39" s="39">
        <v>28800000</v>
      </c>
      <c r="F39" s="39">
        <v>72000</v>
      </c>
    </row>
    <row r="40" spans="2:6">
      <c r="B40" s="6">
        <v>9</v>
      </c>
      <c r="C40" s="43" t="s">
        <v>208</v>
      </c>
      <c r="D40" s="42" t="s">
        <v>209</v>
      </c>
      <c r="E40" s="39">
        <v>16522600</v>
      </c>
      <c r="F40" s="39">
        <v>20000</v>
      </c>
    </row>
    <row r="41" spans="2:6">
      <c r="B41" s="6">
        <v>10</v>
      </c>
      <c r="C41" s="43" t="s">
        <v>210</v>
      </c>
      <c r="D41" s="42" t="s">
        <v>211</v>
      </c>
      <c r="E41" s="39">
        <v>11958990</v>
      </c>
      <c r="F41" s="39">
        <v>3043</v>
      </c>
    </row>
    <row r="42" spans="2:6">
      <c r="B42" s="6">
        <v>11</v>
      </c>
      <c r="C42" s="43" t="s">
        <v>212</v>
      </c>
      <c r="D42" s="42" t="s">
        <v>213</v>
      </c>
      <c r="E42" s="39">
        <v>11741396.030000001</v>
      </c>
      <c r="F42" s="39">
        <v>5544</v>
      </c>
    </row>
    <row r="43" spans="2:6">
      <c r="B43" s="6">
        <v>12</v>
      </c>
      <c r="C43" s="43" t="s">
        <v>214</v>
      </c>
      <c r="D43" s="42" t="s">
        <v>199</v>
      </c>
      <c r="E43" s="39">
        <v>11001227.060000001</v>
      </c>
      <c r="F43" s="39">
        <v>4000</v>
      </c>
    </row>
    <row r="44" spans="2:6">
      <c r="B44" s="6">
        <v>13</v>
      </c>
      <c r="C44" s="43" t="s">
        <v>215</v>
      </c>
      <c r="D44" s="42" t="s">
        <v>207</v>
      </c>
      <c r="E44" s="39">
        <v>8699790</v>
      </c>
      <c r="F44" s="39">
        <v>12300</v>
      </c>
    </row>
    <row r="45" spans="2:6">
      <c r="B45" s="6">
        <v>14</v>
      </c>
      <c r="C45" s="43" t="s">
        <v>216</v>
      </c>
      <c r="D45" s="42" t="s">
        <v>217</v>
      </c>
      <c r="E45" s="39">
        <v>8064000</v>
      </c>
      <c r="F45" s="39">
        <v>10080</v>
      </c>
    </row>
    <row r="46" spans="2:6">
      <c r="B46" s="6">
        <v>15</v>
      </c>
      <c r="C46" s="43" t="s">
        <v>218</v>
      </c>
      <c r="D46" s="42" t="s">
        <v>219</v>
      </c>
      <c r="E46" s="39">
        <v>7818660</v>
      </c>
      <c r="F46" s="39">
        <v>27000</v>
      </c>
    </row>
    <row r="47" spans="2:6">
      <c r="B47" s="6">
        <v>16</v>
      </c>
      <c r="C47" s="43" t="s">
        <v>220</v>
      </c>
      <c r="D47" s="42" t="s">
        <v>199</v>
      </c>
      <c r="E47" s="39">
        <v>7475807.9699999997</v>
      </c>
      <c r="F47" s="39">
        <v>1200</v>
      </c>
    </row>
    <row r="48" spans="2:6">
      <c r="B48" s="6">
        <v>17</v>
      </c>
      <c r="C48" s="43" t="s">
        <v>221</v>
      </c>
      <c r="D48" s="42" t="s">
        <v>222</v>
      </c>
      <c r="E48" s="39">
        <v>7004201.8399999999</v>
      </c>
      <c r="F48" s="39">
        <v>12000</v>
      </c>
    </row>
    <row r="49" spans="2:6">
      <c r="B49" s="6">
        <v>18</v>
      </c>
      <c r="C49" s="43" t="s">
        <v>223</v>
      </c>
      <c r="D49" s="42" t="s">
        <v>204</v>
      </c>
      <c r="E49" s="39">
        <v>6924809.2999999998</v>
      </c>
      <c r="F49" s="39">
        <v>30000</v>
      </c>
    </row>
    <row r="50" spans="2:6">
      <c r="B50" s="6">
        <v>19</v>
      </c>
      <c r="C50" s="43" t="s">
        <v>224</v>
      </c>
      <c r="D50" s="42" t="s">
        <v>199</v>
      </c>
      <c r="E50" s="39">
        <v>6451996.8700000001</v>
      </c>
      <c r="F50" s="39">
        <v>5955</v>
      </c>
    </row>
    <row r="51" spans="2:6">
      <c r="B51" s="6">
        <v>20</v>
      </c>
      <c r="C51" s="43" t="s">
        <v>225</v>
      </c>
      <c r="D51" s="42" t="s">
        <v>226</v>
      </c>
      <c r="E51" s="39">
        <v>5836834.8700000001</v>
      </c>
      <c r="F51" s="39">
        <v>10000</v>
      </c>
    </row>
    <row r="52" spans="2:6"/>
    <row r="53" spans="2:6"/>
  </sheetData>
  <mergeCells count="4">
    <mergeCell ref="A5:F5"/>
    <mergeCell ref="A30:F30"/>
    <mergeCell ref="A1:F1"/>
    <mergeCell ref="A2:F3"/>
  </mergeCells>
  <conditionalFormatting sqref="D7:D28">
    <cfRule type="cellIs" dxfId="74" priority="1" operator="greaterThan">
      <formula>0</formula>
    </cfRule>
    <cfRule type="cellIs" dxfId="73" priority="2" operator="less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7">
    <tabColor theme="9"/>
    <outlinePr summaryBelow="0"/>
  </sheetPr>
  <dimension ref="A1:AL108"/>
  <sheetViews>
    <sheetView workbookViewId="0">
      <selection sqref="A1:G1"/>
    </sheetView>
  </sheetViews>
  <sheetFormatPr defaultColWidth="0" defaultRowHeight="14.4" zeroHeight="1"/>
  <cols>
    <col min="1" max="1" width="23.44140625" customWidth="1"/>
    <col min="2" max="2" width="19.109375" customWidth="1"/>
    <col min="3" max="3" width="10.33203125" bestFit="1" customWidth="1"/>
    <col min="4" max="4" width="25" bestFit="1" customWidth="1"/>
    <col min="5" max="5" width="26.44140625" customWidth="1"/>
    <col min="6" max="6" width="17.44140625" customWidth="1"/>
    <col min="7" max="7" width="24.5546875" bestFit="1" customWidth="1"/>
    <col min="8" max="8" width="8.88671875" style="3" customWidth="1"/>
    <col min="9" max="38" width="0" hidden="1" customWidth="1"/>
    <col min="39" max="16384" width="8.88671875" hidden="1"/>
  </cols>
  <sheetData>
    <row r="1" spans="1:8" ht="48.75" customHeight="1">
      <c r="A1" s="72" t="s">
        <v>227</v>
      </c>
      <c r="B1" s="72"/>
      <c r="C1" s="72"/>
      <c r="D1" s="72"/>
      <c r="E1" s="72"/>
      <c r="F1" s="72"/>
      <c r="G1" s="72"/>
    </row>
    <row r="2" spans="1:8" s="47" customFormat="1" ht="18">
      <c r="A2" s="70" t="s">
        <v>179</v>
      </c>
      <c r="B2" s="70"/>
      <c r="C2" s="70"/>
      <c r="D2" s="70"/>
      <c r="E2" s="70"/>
      <c r="F2" s="70"/>
      <c r="G2" s="70"/>
      <c r="H2" s="50"/>
    </row>
    <row r="3" spans="1:8" s="47" customFormat="1">
      <c r="A3" s="48" t="s">
        <v>180</v>
      </c>
      <c r="B3" s="49" t="s">
        <v>145</v>
      </c>
      <c r="C3" s="50"/>
      <c r="D3" s="50"/>
      <c r="E3" s="50"/>
      <c r="F3" s="50"/>
      <c r="G3" s="50"/>
      <c r="H3" s="50"/>
    </row>
    <row r="4" spans="1:8" s="47" customFormat="1">
      <c r="A4" s="47" t="s">
        <v>181</v>
      </c>
      <c r="B4" s="51">
        <v>0.95386547599381988</v>
      </c>
      <c r="C4" s="50"/>
      <c r="D4" s="50"/>
      <c r="E4" s="50"/>
      <c r="F4" s="50"/>
      <c r="G4" s="50"/>
      <c r="H4" s="50"/>
    </row>
    <row r="5" spans="1:8" s="47" customFormat="1">
      <c r="A5" s="47" t="s">
        <v>182</v>
      </c>
      <c r="B5" s="51">
        <v>4.5430031775028912E-2</v>
      </c>
      <c r="C5" s="50"/>
      <c r="D5" s="50"/>
      <c r="E5" s="50"/>
      <c r="F5" s="50"/>
      <c r="G5" s="50"/>
      <c r="H5" s="50"/>
    </row>
    <row r="6" spans="1:8" s="47" customFormat="1">
      <c r="A6" s="47" t="s">
        <v>184</v>
      </c>
      <c r="B6" s="51">
        <v>2.4778692268076301E-4</v>
      </c>
      <c r="C6" s="50"/>
      <c r="D6" s="50"/>
      <c r="E6" s="50"/>
      <c r="F6" s="50"/>
      <c r="G6" s="50"/>
      <c r="H6" s="50"/>
    </row>
    <row r="7" spans="1:8" s="47" customFormat="1">
      <c r="A7" s="52" t="s">
        <v>183</v>
      </c>
      <c r="B7" s="51">
        <v>4.5670530847042592E-4</v>
      </c>
      <c r="C7" s="50"/>
      <c r="D7" s="50"/>
      <c r="E7" s="50"/>
      <c r="F7" s="50"/>
      <c r="G7" s="50"/>
      <c r="H7" s="50"/>
    </row>
    <row r="8" spans="1:8" s="47" customFormat="1">
      <c r="A8" s="47" t="s">
        <v>18</v>
      </c>
      <c r="B8" s="55">
        <f>SUM(Таблица24[Доля, %])</f>
        <v>1</v>
      </c>
      <c r="C8" s="50"/>
      <c r="D8" s="50"/>
      <c r="E8" s="50"/>
      <c r="F8" s="50"/>
      <c r="G8" s="50"/>
      <c r="H8" s="50"/>
    </row>
    <row r="9" spans="1:8" s="47" customFormat="1">
      <c r="A9" s="50"/>
      <c r="B9" s="50"/>
      <c r="C9" s="50"/>
      <c r="D9" s="50"/>
      <c r="E9" s="50"/>
      <c r="F9" s="50"/>
      <c r="G9" s="50"/>
      <c r="H9" s="50"/>
    </row>
    <row r="10" spans="1:8" s="47" customFormat="1">
      <c r="A10" s="50"/>
      <c r="B10" s="50"/>
      <c r="C10" s="50"/>
      <c r="D10" s="50"/>
      <c r="E10" s="50"/>
      <c r="F10" s="50"/>
      <c r="G10" s="50"/>
      <c r="H10" s="50"/>
    </row>
    <row r="11" spans="1:8" s="47" customFormat="1">
      <c r="A11" s="50"/>
      <c r="B11" s="54"/>
      <c r="C11" s="50"/>
      <c r="D11" s="50"/>
      <c r="E11" s="50"/>
      <c r="F11" s="50"/>
      <c r="G11" s="50"/>
      <c r="H11" s="50"/>
    </row>
    <row r="12" spans="1:8" s="47" customFormat="1">
      <c r="A12" s="50"/>
      <c r="B12" s="54"/>
      <c r="C12" s="50"/>
      <c r="D12" s="50"/>
      <c r="E12" s="50"/>
      <c r="F12" s="50"/>
      <c r="G12" s="50"/>
      <c r="H12" s="50"/>
    </row>
    <row r="13" spans="1:8" s="47" customFormat="1">
      <c r="A13" s="50"/>
      <c r="B13" s="54"/>
      <c r="C13" s="50"/>
      <c r="D13" s="50"/>
      <c r="E13" s="50"/>
      <c r="F13" s="50"/>
      <c r="G13" s="50"/>
      <c r="H13" s="50"/>
    </row>
    <row r="14" spans="1:8" s="50" customFormat="1">
      <c r="B14" s="54"/>
    </row>
    <row r="15" spans="1:8" s="50" customFormat="1"/>
    <row r="16" spans="1:8" s="50" customFormat="1"/>
    <row r="17" spans="1:8" s="47" customFormat="1" ht="18">
      <c r="A17" s="70" t="s">
        <v>138</v>
      </c>
      <c r="B17" s="70"/>
      <c r="C17" s="70"/>
      <c r="D17" s="70"/>
      <c r="E17" s="70"/>
      <c r="F17" s="70"/>
      <c r="G17" s="70"/>
      <c r="H17" s="50"/>
    </row>
    <row r="18" spans="1:8" s="47" customFormat="1">
      <c r="A18" s="48" t="s">
        <v>152</v>
      </c>
      <c r="B18" s="49" t="s">
        <v>145</v>
      </c>
      <c r="C18" s="50"/>
      <c r="D18" s="50"/>
      <c r="E18" s="50"/>
      <c r="F18" s="50"/>
      <c r="G18" s="50"/>
      <c r="H18" s="50"/>
    </row>
    <row r="19" spans="1:8" s="47" customFormat="1">
      <c r="A19" s="47" t="s">
        <v>153</v>
      </c>
      <c r="B19" s="51">
        <v>6.4039203397570743E-2</v>
      </c>
      <c r="C19" s="50"/>
      <c r="D19" s="50"/>
      <c r="E19" s="50"/>
      <c r="F19" s="50"/>
      <c r="G19" s="50"/>
      <c r="H19" s="50"/>
    </row>
    <row r="20" spans="1:8" s="47" customFormat="1">
      <c r="A20" s="47" t="s">
        <v>154</v>
      </c>
      <c r="B20" s="51">
        <v>0.25516432251254251</v>
      </c>
      <c r="C20" s="50"/>
      <c r="D20" s="50"/>
      <c r="E20" s="50"/>
      <c r="F20" s="50"/>
      <c r="G20" s="50"/>
      <c r="H20" s="50"/>
    </row>
    <row r="21" spans="1:8" s="47" customFormat="1">
      <c r="A21" s="47" t="s">
        <v>155</v>
      </c>
      <c r="B21" s="51">
        <v>0.12739499968449908</v>
      </c>
      <c r="C21" s="50"/>
      <c r="D21" s="50"/>
      <c r="E21" s="50"/>
      <c r="F21" s="50"/>
      <c r="G21" s="50"/>
      <c r="H21" s="50"/>
    </row>
    <row r="22" spans="1:8" s="47" customFormat="1">
      <c r="A22" s="52" t="s">
        <v>156</v>
      </c>
      <c r="B22" s="53">
        <v>5.4332469538117323E-2</v>
      </c>
      <c r="C22" s="50"/>
      <c r="D22" s="50"/>
      <c r="E22" s="50"/>
      <c r="F22" s="50"/>
      <c r="G22" s="50"/>
      <c r="H22" s="50"/>
    </row>
    <row r="23" spans="1:8" s="47" customFormat="1">
      <c r="A23" s="47" t="s">
        <v>18</v>
      </c>
      <c r="B23" s="55">
        <f>SUM(Таблица2[Доля, %])</f>
        <v>0.50093099513272965</v>
      </c>
      <c r="C23" s="50"/>
      <c r="D23" s="50"/>
      <c r="E23" s="50"/>
      <c r="F23" s="50"/>
      <c r="G23" s="50"/>
      <c r="H23" s="50"/>
    </row>
    <row r="24" spans="1:8" s="47" customFormat="1">
      <c r="A24" s="50"/>
      <c r="B24" s="50"/>
      <c r="C24" s="50"/>
      <c r="D24" s="50"/>
      <c r="E24" s="50"/>
      <c r="F24" s="50"/>
      <c r="G24" s="50"/>
      <c r="H24" s="50"/>
    </row>
    <row r="25" spans="1:8" s="47" customFormat="1">
      <c r="A25" s="50"/>
      <c r="B25" s="50"/>
      <c r="C25" s="50"/>
      <c r="D25" s="50"/>
      <c r="E25" s="50"/>
      <c r="F25" s="50"/>
      <c r="G25" s="50"/>
      <c r="H25" s="50"/>
    </row>
    <row r="26" spans="1:8" s="47" customFormat="1">
      <c r="A26" s="50"/>
      <c r="B26" s="54"/>
      <c r="C26" s="50"/>
      <c r="D26" s="50"/>
      <c r="E26" s="50"/>
      <c r="F26" s="50"/>
      <c r="G26" s="50"/>
      <c r="H26" s="50"/>
    </row>
    <row r="27" spans="1:8" s="47" customFormat="1">
      <c r="A27" s="50"/>
      <c r="B27" s="54"/>
      <c r="C27" s="50"/>
      <c r="D27" s="50"/>
      <c r="E27" s="50"/>
      <c r="F27" s="50"/>
      <c r="G27" s="50"/>
      <c r="H27" s="50"/>
    </row>
    <row r="28" spans="1:8" s="47" customFormat="1">
      <c r="A28" s="50"/>
      <c r="B28" s="54"/>
      <c r="C28" s="50"/>
      <c r="D28" s="50"/>
      <c r="E28" s="50"/>
      <c r="F28" s="50"/>
      <c r="G28" s="50"/>
      <c r="H28" s="50"/>
    </row>
    <row r="29" spans="1:8" s="50" customFormat="1">
      <c r="B29" s="54"/>
    </row>
    <row r="30" spans="1:8" s="50" customFormat="1"/>
    <row r="31" spans="1:8" s="50" customFormat="1"/>
    <row r="32" spans="1:8" ht="18">
      <c r="A32" s="70" t="s">
        <v>134</v>
      </c>
      <c r="B32" s="70"/>
      <c r="C32" s="70"/>
      <c r="D32" s="70"/>
      <c r="E32" s="70"/>
      <c r="F32" s="70"/>
      <c r="G32" s="70"/>
    </row>
    <row r="33" spans="1:7">
      <c r="A33" s="7" t="s">
        <v>151</v>
      </c>
      <c r="B33" s="8" t="s">
        <v>145</v>
      </c>
      <c r="C33" s="3"/>
      <c r="D33" s="3"/>
      <c r="E33" s="3"/>
      <c r="F33" s="3"/>
      <c r="G33" s="3"/>
    </row>
    <row r="34" spans="1:7">
      <c r="A34" s="40">
        <v>20</v>
      </c>
      <c r="B34" s="2">
        <v>0.75578358447810112</v>
      </c>
      <c r="C34" s="3"/>
      <c r="D34" s="3"/>
      <c r="E34" s="3"/>
      <c r="F34" s="3"/>
      <c r="G34" s="3"/>
    </row>
    <row r="35" spans="1:7">
      <c r="A35" s="40">
        <v>40</v>
      </c>
      <c r="B35" s="2">
        <v>0.22737456631118053</v>
      </c>
      <c r="C35" s="3"/>
      <c r="D35" s="3"/>
      <c r="E35" s="3"/>
      <c r="F35" s="3"/>
      <c r="G35" s="3"/>
    </row>
    <row r="36" spans="1:7">
      <c r="A36" s="40">
        <v>42</v>
      </c>
      <c r="B36" s="2">
        <v>4.2675406589936282E-6</v>
      </c>
      <c r="C36" s="3"/>
      <c r="D36" s="3"/>
      <c r="E36" s="3"/>
      <c r="F36" s="3"/>
      <c r="G36" s="3"/>
    </row>
    <row r="37" spans="1:7">
      <c r="A37" s="40">
        <v>44</v>
      </c>
      <c r="B37" s="2">
        <v>1.2802621976980885E-3</v>
      </c>
      <c r="C37" s="3"/>
      <c r="D37" s="3"/>
      <c r="E37" s="3"/>
      <c r="F37" s="3"/>
      <c r="G37" s="3"/>
    </row>
    <row r="38" spans="1:7">
      <c r="A38" s="40">
        <v>65</v>
      </c>
      <c r="B38" s="2">
        <v>1.1607710592462671E-3</v>
      </c>
      <c r="C38" s="3"/>
      <c r="D38" s="3"/>
      <c r="E38" s="3"/>
      <c r="F38" s="3"/>
      <c r="G38" s="3"/>
    </row>
    <row r="39" spans="1:7">
      <c r="A39" s="40">
        <v>66</v>
      </c>
      <c r="B39" s="2">
        <v>3.2091905755632089E-3</v>
      </c>
      <c r="C39" s="3"/>
      <c r="D39" s="3"/>
      <c r="E39" s="3"/>
      <c r="F39" s="3"/>
      <c r="G39" s="3"/>
    </row>
    <row r="40" spans="1:7">
      <c r="A40" s="40">
        <v>67</v>
      </c>
      <c r="B40" s="2">
        <v>1.1187357837551797E-2</v>
      </c>
      <c r="C40" s="3"/>
      <c r="D40" s="3"/>
      <c r="E40" s="3"/>
      <c r="F40" s="3"/>
      <c r="G40" s="3"/>
    </row>
    <row r="41" spans="1:7">
      <c r="A41" t="s">
        <v>18</v>
      </c>
      <c r="B41" s="56">
        <f>SUM(Таблица26[Доля, %])</f>
        <v>1</v>
      </c>
      <c r="C41" s="3"/>
      <c r="D41" s="3"/>
      <c r="E41" s="3"/>
      <c r="F41" s="3"/>
      <c r="G41" s="3"/>
    </row>
    <row r="42" spans="1:7">
      <c r="A42" s="3"/>
      <c r="B42" s="3"/>
      <c r="C42" s="3"/>
      <c r="D42" s="3"/>
      <c r="E42" s="3"/>
      <c r="F42" s="3"/>
      <c r="G42" s="3"/>
    </row>
    <row r="43" spans="1:7">
      <c r="A43" s="3"/>
      <c r="B43" s="3"/>
      <c r="C43" s="3"/>
      <c r="D43" s="3"/>
      <c r="E43" s="3"/>
      <c r="F43" s="3"/>
      <c r="G43" s="3"/>
    </row>
    <row r="44" spans="1:7">
      <c r="A44" s="3"/>
      <c r="B44" s="3"/>
      <c r="C44" s="3"/>
      <c r="D44" s="3"/>
      <c r="E44" s="3"/>
      <c r="F44" s="3"/>
      <c r="G44" s="3"/>
    </row>
    <row r="45" spans="1:7">
      <c r="A45" s="3"/>
      <c r="B45" s="3"/>
      <c r="C45" s="3"/>
      <c r="D45" s="3"/>
      <c r="E45" s="3"/>
      <c r="F45" s="3"/>
      <c r="G45" s="3"/>
    </row>
    <row r="46" spans="1:7">
      <c r="A46" s="3"/>
      <c r="B46" s="3"/>
      <c r="C46" s="3"/>
      <c r="D46" s="3"/>
      <c r="E46" s="3"/>
      <c r="F46" s="3"/>
      <c r="G46" s="3"/>
    </row>
    <row r="47" spans="1:7" ht="18">
      <c r="A47" s="70" t="s">
        <v>137</v>
      </c>
      <c r="B47" s="70"/>
      <c r="C47" s="70"/>
      <c r="D47" s="70"/>
      <c r="E47" s="70"/>
      <c r="F47" s="70"/>
      <c r="G47" s="70"/>
    </row>
    <row r="48" spans="1:7">
      <c r="A48" s="7" t="s">
        <v>150</v>
      </c>
      <c r="B48" s="8" t="s">
        <v>145</v>
      </c>
      <c r="C48" s="3"/>
      <c r="D48" s="3"/>
      <c r="E48" s="3"/>
      <c r="F48" s="3"/>
      <c r="G48" s="3"/>
    </row>
    <row r="49" spans="1:7">
      <c r="A49" s="40" t="s">
        <v>114</v>
      </c>
      <c r="B49" s="2">
        <v>7.128312020521845E-3</v>
      </c>
      <c r="C49" s="3"/>
      <c r="D49" s="3"/>
      <c r="E49" s="3"/>
      <c r="F49" s="3"/>
      <c r="G49" s="3"/>
    </row>
    <row r="50" spans="1:7">
      <c r="A50" s="40" t="s">
        <v>115</v>
      </c>
      <c r="B50" s="2">
        <v>0.67208562629373458</v>
      </c>
      <c r="C50" s="3"/>
      <c r="D50" s="3"/>
      <c r="E50" s="3"/>
      <c r="F50" s="3"/>
      <c r="G50" s="3"/>
    </row>
    <row r="51" spans="1:7">
      <c r="A51" s="40" t="s">
        <v>116</v>
      </c>
      <c r="B51" s="2">
        <v>0.15119955186598291</v>
      </c>
      <c r="C51" s="3"/>
      <c r="D51" s="3"/>
      <c r="E51" s="3"/>
      <c r="F51" s="3"/>
      <c r="G51" s="3"/>
    </row>
    <row r="52" spans="1:7">
      <c r="A52" s="40" t="s">
        <v>117</v>
      </c>
      <c r="B52" s="2">
        <v>0.1695865098197607</v>
      </c>
      <c r="C52" s="3"/>
      <c r="D52" s="3"/>
      <c r="E52" s="3"/>
      <c r="F52" s="3"/>
      <c r="G52" s="3"/>
    </row>
    <row r="53" spans="1:7">
      <c r="A53" t="s">
        <v>18</v>
      </c>
      <c r="B53" s="56">
        <f>SUM(Таблица267[Доля, %])</f>
        <v>1</v>
      </c>
      <c r="C53" s="3"/>
      <c r="D53" s="3"/>
      <c r="E53" s="3"/>
      <c r="F53" s="3"/>
      <c r="G53" s="3"/>
    </row>
    <row r="54" spans="1:7" s="3" customFormat="1" ht="13.8" customHeight="1"/>
    <row r="55" spans="1:7" s="3" customFormat="1"/>
    <row r="56" spans="1:7" s="3" customFormat="1"/>
    <row r="57" spans="1:7" s="3" customFormat="1"/>
    <row r="58" spans="1:7" s="3" customFormat="1"/>
    <row r="59" spans="1:7" s="3" customFormat="1"/>
    <row r="60" spans="1:7" s="3" customFormat="1"/>
    <row r="61" spans="1:7" ht="18">
      <c r="A61" s="70" t="s">
        <v>136</v>
      </c>
      <c r="B61" s="70"/>
      <c r="C61" s="70"/>
      <c r="D61" s="70"/>
      <c r="E61" s="70"/>
      <c r="F61" s="70"/>
      <c r="G61" s="70"/>
    </row>
    <row r="62" spans="1:7">
      <c r="A62" s="7" t="s">
        <v>149</v>
      </c>
      <c r="B62" s="8" t="s">
        <v>145</v>
      </c>
      <c r="C62" s="3"/>
      <c r="D62" s="3"/>
      <c r="E62" s="3"/>
      <c r="F62" s="3"/>
      <c r="G62" s="3"/>
    </row>
    <row r="63" spans="1:7">
      <c r="A63" s="40" t="s">
        <v>118</v>
      </c>
      <c r="B63" s="2">
        <v>4.6726515974200133E-2</v>
      </c>
      <c r="C63" s="3"/>
      <c r="D63" s="3"/>
      <c r="E63" s="3"/>
      <c r="F63" s="3"/>
      <c r="G63" s="3"/>
    </row>
    <row r="64" spans="1:7">
      <c r="A64" s="40" t="s">
        <v>119</v>
      </c>
      <c r="B64" s="2">
        <v>0.15656918932914929</v>
      </c>
      <c r="C64" s="3"/>
      <c r="D64" s="3"/>
      <c r="E64" s="3"/>
      <c r="F64" s="3"/>
      <c r="G64" s="3"/>
    </row>
    <row r="65" spans="1:7">
      <c r="A65" s="40" t="s">
        <v>115</v>
      </c>
      <c r="B65" s="2">
        <v>0.66478333288246683</v>
      </c>
      <c r="C65" s="3"/>
      <c r="D65" s="3"/>
      <c r="E65" s="3"/>
      <c r="F65" s="3"/>
      <c r="G65" s="3"/>
    </row>
    <row r="66" spans="1:7">
      <c r="A66" s="40" t="s">
        <v>120</v>
      </c>
      <c r="B66" s="2">
        <v>0.13192096181418375</v>
      </c>
      <c r="C66" s="3"/>
      <c r="D66" s="3"/>
      <c r="E66" s="3"/>
      <c r="F66" s="3"/>
      <c r="G66" s="3"/>
    </row>
    <row r="67" spans="1:7">
      <c r="A67" t="s">
        <v>18</v>
      </c>
      <c r="B67" s="56">
        <f>SUM(Таблица2679[Доля, %])</f>
        <v>1</v>
      </c>
      <c r="C67" s="3"/>
      <c r="D67" s="3"/>
      <c r="E67" s="3"/>
      <c r="F67" s="3"/>
      <c r="G67" s="3"/>
    </row>
    <row r="68" spans="1:7">
      <c r="A68" s="3"/>
      <c r="B68" s="3"/>
      <c r="C68" s="3"/>
      <c r="D68" s="3"/>
      <c r="E68" s="3"/>
      <c r="F68" s="3"/>
      <c r="G68" s="3"/>
    </row>
    <row r="69" spans="1:7" s="3" customFormat="1"/>
    <row r="70" spans="1:7" s="3" customFormat="1"/>
    <row r="71" spans="1:7" s="3" customFormat="1"/>
    <row r="72" spans="1:7" s="3" customFormat="1"/>
    <row r="73" spans="1:7" s="3" customFormat="1"/>
    <row r="74" spans="1:7" s="3" customFormat="1"/>
    <row r="75" spans="1:7" ht="18">
      <c r="A75" s="70" t="s">
        <v>135</v>
      </c>
      <c r="B75" s="70"/>
      <c r="C75" s="70"/>
      <c r="D75" s="70"/>
      <c r="E75" s="70"/>
      <c r="F75" s="70"/>
      <c r="G75" s="70"/>
    </row>
    <row r="76" spans="1:7">
      <c r="A76" s="7" t="s">
        <v>146</v>
      </c>
      <c r="B76" s="8" t="s">
        <v>145</v>
      </c>
      <c r="C76" s="3"/>
      <c r="D76" s="3"/>
      <c r="E76" s="3"/>
      <c r="F76" s="3"/>
      <c r="G76" s="3"/>
    </row>
    <row r="77" spans="1:7">
      <c r="A77" s="40" t="s">
        <v>147</v>
      </c>
      <c r="B77" s="2">
        <v>0.99145544318785206</v>
      </c>
      <c r="C77" s="3"/>
      <c r="D77" s="3"/>
      <c r="E77" s="3"/>
      <c r="F77" s="3"/>
      <c r="G77" s="3"/>
    </row>
    <row r="78" spans="1:7">
      <c r="A78" s="40" t="s">
        <v>148</v>
      </c>
      <c r="B78" s="2">
        <v>8.5445568121479184E-3</v>
      </c>
      <c r="C78" s="3"/>
      <c r="D78" s="3"/>
      <c r="E78" s="3"/>
      <c r="F78" s="3"/>
      <c r="G78" s="3"/>
    </row>
    <row r="79" spans="1:7">
      <c r="A79" t="s">
        <v>18</v>
      </c>
      <c r="B79" s="56">
        <f>SUM(Таблица267910[Доля, %])</f>
        <v>1</v>
      </c>
      <c r="C79" s="3"/>
      <c r="D79" s="3"/>
      <c r="E79" s="3"/>
      <c r="F79" s="3"/>
      <c r="G79" s="3"/>
    </row>
    <row r="80" spans="1:7">
      <c r="A80" s="3"/>
      <c r="B80" s="3"/>
      <c r="C80" s="3"/>
      <c r="D80" s="3"/>
      <c r="E80" s="3"/>
      <c r="F80" s="3"/>
      <c r="G80" s="3"/>
    </row>
    <row r="81" spans="1:7" s="3" customFormat="1"/>
    <row r="82" spans="1:7" s="3" customFormat="1"/>
    <row r="83" spans="1:7" s="3" customFormat="1"/>
    <row r="84" spans="1:7" s="3" customFormat="1"/>
    <row r="85" spans="1:7" s="3" customFormat="1"/>
    <row r="86" spans="1:7" s="3" customFormat="1"/>
    <row r="87" spans="1:7" s="3" customFormat="1"/>
    <row r="88" spans="1:7" s="3" customFormat="1"/>
    <row r="89" spans="1:7" ht="18">
      <c r="A89" s="70" t="s">
        <v>139</v>
      </c>
      <c r="B89" s="70"/>
      <c r="C89" s="70"/>
      <c r="D89" s="70"/>
      <c r="E89" s="70"/>
      <c r="F89" s="70"/>
      <c r="G89" s="70"/>
    </row>
    <row r="90" spans="1:7">
      <c r="A90" s="7" t="s">
        <v>144</v>
      </c>
      <c r="B90" s="8" t="s">
        <v>145</v>
      </c>
      <c r="C90" s="3"/>
      <c r="D90" s="3"/>
      <c r="E90" s="3"/>
      <c r="F90" s="3"/>
      <c r="G90" s="3"/>
    </row>
    <row r="91" spans="1:7">
      <c r="A91" s="40" t="s">
        <v>140</v>
      </c>
      <c r="B91" s="2">
        <v>8.8763871261674634E-2</v>
      </c>
      <c r="C91" s="3"/>
      <c r="D91" s="3"/>
      <c r="E91" s="3"/>
      <c r="F91" s="3"/>
      <c r="G91" s="3"/>
    </row>
    <row r="92" spans="1:7">
      <c r="A92" s="41" t="s">
        <v>121</v>
      </c>
      <c r="B92" s="2">
        <v>5.4472159849002569E-2</v>
      </c>
      <c r="C92" s="3"/>
      <c r="D92" s="3"/>
      <c r="E92" s="3"/>
      <c r="F92" s="3"/>
      <c r="G92" s="3"/>
    </row>
    <row r="93" spans="1:7">
      <c r="A93" s="41" t="s">
        <v>122</v>
      </c>
      <c r="B93" s="2">
        <v>0</v>
      </c>
      <c r="C93" s="3"/>
      <c r="D93" s="3"/>
      <c r="E93" s="3"/>
      <c r="F93" s="3"/>
      <c r="G93" s="3"/>
    </row>
    <row r="94" spans="1:7">
      <c r="A94" s="41" t="s">
        <v>123</v>
      </c>
      <c r="B94" s="2">
        <v>0</v>
      </c>
      <c r="C94" s="3"/>
      <c r="D94" s="3"/>
      <c r="E94" s="3"/>
      <c r="F94" s="3"/>
      <c r="G94" s="3"/>
    </row>
    <row r="95" spans="1:7">
      <c r="A95" s="41" t="s">
        <v>126</v>
      </c>
      <c r="B95" s="2">
        <v>0</v>
      </c>
      <c r="C95" s="3"/>
      <c r="D95" s="3"/>
      <c r="E95" s="3"/>
      <c r="F95" s="3"/>
      <c r="G95" s="3"/>
    </row>
    <row r="96" spans="1:7">
      <c r="A96" s="41" t="s">
        <v>124</v>
      </c>
      <c r="B96" s="2">
        <v>1.2120065735949754E-2</v>
      </c>
      <c r="C96" s="3"/>
      <c r="D96" s="3"/>
      <c r="E96" s="3"/>
      <c r="F96" s="3"/>
      <c r="G96" s="3"/>
    </row>
    <row r="97" spans="1:7">
      <c r="A97" s="41" t="s">
        <v>125</v>
      </c>
      <c r="B97" s="2">
        <v>0</v>
      </c>
      <c r="C97" s="3"/>
      <c r="D97" s="3"/>
      <c r="E97" s="3"/>
      <c r="F97" s="3"/>
      <c r="G97" s="3"/>
    </row>
    <row r="98" spans="1:7">
      <c r="A98" s="41" t="s">
        <v>127</v>
      </c>
      <c r="B98" s="2">
        <v>7.5516611602470703E-3</v>
      </c>
      <c r="C98" s="3"/>
      <c r="D98" s="3"/>
      <c r="E98" s="3"/>
      <c r="F98" s="3"/>
      <c r="G98" s="3"/>
    </row>
    <row r="99" spans="1:7">
      <c r="A99" s="41" t="s">
        <v>142</v>
      </c>
      <c r="B99" s="2">
        <v>8.7008269889803213E-3</v>
      </c>
      <c r="C99" s="3"/>
      <c r="D99" s="3"/>
      <c r="E99" s="3"/>
      <c r="F99" s="3"/>
      <c r="G99" s="3"/>
    </row>
    <row r="100" spans="1:7">
      <c r="A100" s="40" t="s">
        <v>143</v>
      </c>
      <c r="B100" s="2">
        <v>0.91123612873832538</v>
      </c>
      <c r="C100" s="3"/>
      <c r="D100" s="3"/>
      <c r="E100" s="3"/>
      <c r="F100" s="3"/>
      <c r="G100" s="3"/>
    </row>
    <row r="101" spans="1:7">
      <c r="A101" t="s">
        <v>18</v>
      </c>
      <c r="B101" s="56">
        <f>SUM(Таблица26791011[Доля, %])</f>
        <v>1.0828447137341797</v>
      </c>
      <c r="C101" s="3"/>
      <c r="D101" s="3"/>
      <c r="E101" s="3"/>
      <c r="F101" s="3"/>
      <c r="G101" s="3"/>
    </row>
    <row r="102" spans="1:7" s="3" customFormat="1"/>
    <row r="103" spans="1:7" s="3" customFormat="1"/>
    <row r="104" spans="1:7" s="3" customFormat="1" ht="57.75" customHeight="1">
      <c r="A104" s="73" t="s">
        <v>128</v>
      </c>
      <c r="B104" s="73"/>
      <c r="C104" s="73"/>
      <c r="D104" s="73"/>
      <c r="E104" s="73"/>
      <c r="F104" s="73"/>
      <c r="G104" s="73"/>
    </row>
    <row r="105" spans="1:7" s="3" customFormat="1"/>
    <row r="106" spans="1:7" s="3" customFormat="1"/>
    <row r="107" spans="1:7" s="3" customFormat="1"/>
    <row r="108" spans="1:7" s="3" customFormat="1"/>
  </sheetData>
  <mergeCells count="9">
    <mergeCell ref="A104:G104"/>
    <mergeCell ref="A47:G47"/>
    <mergeCell ref="A17:G17"/>
    <mergeCell ref="A1:G1"/>
    <mergeCell ref="A32:G32"/>
    <mergeCell ref="A61:G61"/>
    <mergeCell ref="A75:G75"/>
    <mergeCell ref="A89:G89"/>
    <mergeCell ref="A2:G2"/>
  </mergeCells>
  <pageMargins left="0.7" right="0.7" top="0.75" bottom="0.75" header="0.3" footer="0.3"/>
  <pageSetup paperSize="9" orientation="portrait" verticalDpi="0" r:id="rId1"/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1">
    <tabColor theme="8" tint="0.59999389629810485"/>
  </sheetPr>
  <dimension ref="A1:AC25"/>
  <sheetViews>
    <sheetView workbookViewId="0"/>
  </sheetViews>
  <sheetFormatPr defaultColWidth="10.6640625" defaultRowHeight="14.4"/>
  <cols>
    <col min="1" max="1" width="6.33203125" bestFit="1" customWidth="1"/>
    <col min="2" max="2" width="10.33203125" bestFit="1" customWidth="1"/>
    <col min="3" max="3" width="9" bestFit="1" customWidth="1"/>
    <col min="4" max="4" width="23.5546875" bestFit="1" customWidth="1"/>
    <col min="5" max="5" width="81.109375" bestFit="1" customWidth="1"/>
    <col min="6" max="6" width="20.6640625" style="9" bestFit="1" customWidth="1"/>
    <col min="7" max="7" width="19.33203125" style="9" bestFit="1" customWidth="1"/>
    <col min="8" max="8" width="18.5546875" style="9" bestFit="1" customWidth="1"/>
    <col min="9" max="9" width="31.6640625" bestFit="1" customWidth="1"/>
    <col min="10" max="10" width="13.44140625" bestFit="1" customWidth="1"/>
    <col min="11" max="11" width="17.33203125" bestFit="1" customWidth="1"/>
    <col min="12" max="12" width="28.6640625" bestFit="1" customWidth="1"/>
    <col min="13" max="13" width="29.6640625" bestFit="1" customWidth="1"/>
    <col min="14" max="14" width="25.5546875" bestFit="1" customWidth="1"/>
    <col min="15" max="15" width="26.5546875" bestFit="1" customWidth="1"/>
    <col min="16" max="16" width="30.33203125" bestFit="1" customWidth="1"/>
    <col min="17" max="17" width="10.88671875" bestFit="1" customWidth="1"/>
    <col min="18" max="19" width="20.33203125" bestFit="1" customWidth="1"/>
    <col min="20" max="20" width="17.88671875" bestFit="1" customWidth="1"/>
    <col min="21" max="21" width="22.88671875" bestFit="1" customWidth="1"/>
    <col min="22" max="22" width="18.109375" bestFit="1" customWidth="1"/>
    <col min="23" max="23" width="18.6640625" bestFit="1" customWidth="1"/>
    <col min="24" max="24" width="19.88671875" bestFit="1" customWidth="1"/>
    <col min="25" max="25" width="18.109375" bestFit="1" customWidth="1"/>
    <col min="26" max="26" width="20" bestFit="1" customWidth="1"/>
    <col min="27" max="27" width="20.6640625" bestFit="1" customWidth="1"/>
    <col min="28" max="28" width="29.5546875" bestFit="1" customWidth="1"/>
    <col min="29" max="29" width="23" customWidth="1"/>
    <col min="30" max="30" width="13.109375" bestFit="1" customWidth="1"/>
  </cols>
  <sheetData>
    <row r="1" spans="1:29">
      <c r="A1" s="1" t="s">
        <v>157</v>
      </c>
      <c r="B1" s="1" t="s">
        <v>25</v>
      </c>
      <c r="C1" s="1" t="s">
        <v>158</v>
      </c>
      <c r="D1" s="1" t="s">
        <v>0</v>
      </c>
      <c r="E1" s="1" t="s">
        <v>159</v>
      </c>
      <c r="F1" s="9" t="s">
        <v>132</v>
      </c>
      <c r="G1" s="9" t="s">
        <v>131</v>
      </c>
      <c r="H1" s="9" t="s">
        <v>177</v>
      </c>
      <c r="I1" s="9" t="s">
        <v>160</v>
      </c>
      <c r="J1" s="9" t="s">
        <v>151</v>
      </c>
      <c r="K1" s="9" t="s">
        <v>161</v>
      </c>
      <c r="L1" s="9" t="s">
        <v>162</v>
      </c>
      <c r="M1" s="9" t="s">
        <v>163</v>
      </c>
      <c r="N1" s="9" t="s">
        <v>164</v>
      </c>
      <c r="O1" s="9" t="s">
        <v>150</v>
      </c>
      <c r="P1" s="9" t="s">
        <v>149</v>
      </c>
      <c r="Q1" s="9" t="s">
        <v>146</v>
      </c>
      <c r="R1" s="9" t="s">
        <v>144</v>
      </c>
      <c r="S1" s="9" t="s">
        <v>165</v>
      </c>
      <c r="T1" s="9" t="s">
        <v>166</v>
      </c>
      <c r="U1" s="9" t="s">
        <v>167</v>
      </c>
      <c r="V1" s="9" t="s">
        <v>168</v>
      </c>
      <c r="W1" s="9" t="s">
        <v>169</v>
      </c>
      <c r="X1" s="9" t="s">
        <v>170</v>
      </c>
      <c r="Y1" s="9" t="s">
        <v>171</v>
      </c>
      <c r="Z1" s="9" t="s">
        <v>141</v>
      </c>
      <c r="AA1" s="9" t="s">
        <v>29</v>
      </c>
      <c r="AB1" s="9" t="s">
        <v>33</v>
      </c>
      <c r="AC1" s="9"/>
    </row>
    <row r="2" spans="1:29">
      <c r="A2" s="1">
        <v>2020</v>
      </c>
      <c r="B2" s="1" t="s">
        <v>172</v>
      </c>
      <c r="C2" s="1">
        <v>1</v>
      </c>
      <c r="D2" s="1" t="s">
        <v>36</v>
      </c>
      <c r="E2" s="1" t="s">
        <v>74</v>
      </c>
      <c r="F2" s="10">
        <v>23284</v>
      </c>
      <c r="G2" s="10">
        <v>40583071.850000001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 t="s">
        <v>35</v>
      </c>
      <c r="AB2" s="10" t="s">
        <v>75</v>
      </c>
      <c r="AC2" s="10"/>
    </row>
    <row r="3" spans="1:29">
      <c r="A3" s="1">
        <v>2020</v>
      </c>
      <c r="B3" s="1" t="s">
        <v>172</v>
      </c>
      <c r="C3" s="1">
        <v>1</v>
      </c>
      <c r="D3" s="1" t="s">
        <v>42</v>
      </c>
      <c r="E3" s="1" t="s">
        <v>47</v>
      </c>
      <c r="F3" s="10">
        <v>324</v>
      </c>
      <c r="G3" s="10">
        <v>1152424.24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 t="s">
        <v>35</v>
      </c>
      <c r="AB3" s="10" t="s">
        <v>48</v>
      </c>
      <c r="AC3" s="10"/>
    </row>
    <row r="4" spans="1:29">
      <c r="A4" s="1">
        <v>2020</v>
      </c>
      <c r="B4" s="1" t="s">
        <v>172</v>
      </c>
      <c r="C4" s="1">
        <v>1</v>
      </c>
      <c r="D4" s="1" t="s">
        <v>56</v>
      </c>
      <c r="E4" s="1" t="s">
        <v>61</v>
      </c>
      <c r="F4" s="10">
        <v>40</v>
      </c>
      <c r="G4" s="10">
        <v>110012.27</v>
      </c>
      <c r="H4" s="10" t="s">
        <v>182</v>
      </c>
      <c r="I4" s="10">
        <v>20</v>
      </c>
      <c r="J4" s="10">
        <v>75</v>
      </c>
      <c r="K4" s="10" t="s">
        <v>62</v>
      </c>
      <c r="L4" s="10" t="s">
        <v>38</v>
      </c>
      <c r="M4" s="10"/>
      <c r="N4" s="10" t="s">
        <v>39</v>
      </c>
      <c r="O4" s="10">
        <v>0.95</v>
      </c>
      <c r="P4" s="10"/>
      <c r="Q4" s="10" t="s">
        <v>1</v>
      </c>
      <c r="R4" s="10" t="s">
        <v>14</v>
      </c>
      <c r="S4" s="10" t="s">
        <v>14</v>
      </c>
      <c r="T4" s="10" t="s">
        <v>14</v>
      </c>
      <c r="U4" s="10" t="s">
        <v>14</v>
      </c>
      <c r="V4" s="10" t="s">
        <v>14</v>
      </c>
      <c r="W4" s="10" t="s">
        <v>14</v>
      </c>
      <c r="X4" s="10" t="s">
        <v>14</v>
      </c>
      <c r="Y4" s="10" t="s">
        <v>14</v>
      </c>
      <c r="Z4" s="10" t="s">
        <v>14</v>
      </c>
      <c r="AA4" s="10" t="s">
        <v>35</v>
      </c>
      <c r="AB4" s="10" t="s">
        <v>60</v>
      </c>
      <c r="AC4" s="10"/>
    </row>
    <row r="5" spans="1:29">
      <c r="A5" s="1">
        <v>2020</v>
      </c>
      <c r="B5" s="1" t="s">
        <v>172</v>
      </c>
      <c r="C5" s="1">
        <v>1</v>
      </c>
      <c r="D5" s="1" t="s">
        <v>56</v>
      </c>
      <c r="E5" s="1" t="s">
        <v>57</v>
      </c>
      <c r="F5" s="10">
        <v>2300</v>
      </c>
      <c r="G5" s="10">
        <v>1626790</v>
      </c>
      <c r="H5" s="10" t="s">
        <v>181</v>
      </c>
      <c r="I5" s="10">
        <v>20</v>
      </c>
      <c r="J5" s="10">
        <v>42</v>
      </c>
      <c r="K5" s="10" t="s">
        <v>62</v>
      </c>
      <c r="L5" s="10" t="s">
        <v>58</v>
      </c>
      <c r="M5" s="10"/>
      <c r="N5" s="10" t="s">
        <v>59</v>
      </c>
      <c r="O5" s="10">
        <v>0.98</v>
      </c>
      <c r="P5" s="10"/>
      <c r="Q5" s="10" t="s">
        <v>1</v>
      </c>
      <c r="R5" s="10" t="s">
        <v>14</v>
      </c>
      <c r="S5" s="10" t="s">
        <v>14</v>
      </c>
      <c r="T5" s="10" t="s">
        <v>14</v>
      </c>
      <c r="U5" s="10" t="s">
        <v>14</v>
      </c>
      <c r="V5" s="10" t="s">
        <v>14</v>
      </c>
      <c r="W5" s="10" t="s">
        <v>14</v>
      </c>
      <c r="X5" s="10" t="s">
        <v>14</v>
      </c>
      <c r="Y5" s="10" t="s">
        <v>14</v>
      </c>
      <c r="Z5" s="10" t="s">
        <v>14</v>
      </c>
      <c r="AA5" s="10" t="s">
        <v>35</v>
      </c>
      <c r="AB5" s="10" t="s">
        <v>60</v>
      </c>
      <c r="AC5" s="10"/>
    </row>
    <row r="6" spans="1:29">
      <c r="A6" s="1">
        <v>2020</v>
      </c>
      <c r="B6" s="1" t="s">
        <v>172</v>
      </c>
      <c r="C6" s="1">
        <v>1</v>
      </c>
      <c r="D6" s="1" t="s">
        <v>46</v>
      </c>
      <c r="E6" s="1" t="s">
        <v>71</v>
      </c>
      <c r="F6" s="10">
        <v>1</v>
      </c>
      <c r="G6" s="10">
        <v>30116.23</v>
      </c>
      <c r="H6" s="10" t="s">
        <v>182</v>
      </c>
      <c r="I6" s="10"/>
      <c r="J6" s="10">
        <v>150</v>
      </c>
      <c r="K6" s="10"/>
      <c r="L6" s="10" t="s">
        <v>38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43</v>
      </c>
      <c r="AB6" s="10" t="s">
        <v>72</v>
      </c>
      <c r="AC6" s="10"/>
    </row>
    <row r="7" spans="1:29">
      <c r="A7" s="1">
        <v>2020</v>
      </c>
      <c r="B7" s="1" t="s">
        <v>172</v>
      </c>
      <c r="C7" s="1">
        <v>1</v>
      </c>
      <c r="D7" s="1" t="s">
        <v>5</v>
      </c>
      <c r="E7" s="1" t="s">
        <v>82</v>
      </c>
      <c r="F7" s="10">
        <v>924</v>
      </c>
      <c r="G7" s="10">
        <v>1958979.38</v>
      </c>
      <c r="H7" s="10" t="s">
        <v>182</v>
      </c>
      <c r="I7" s="10"/>
      <c r="J7" s="10">
        <v>30</v>
      </c>
      <c r="K7" s="10" t="s">
        <v>37</v>
      </c>
      <c r="L7" s="10" t="s">
        <v>38</v>
      </c>
      <c r="M7" s="10"/>
      <c r="N7" s="10"/>
      <c r="O7" s="10"/>
      <c r="P7" s="10"/>
      <c r="Q7" s="10" t="s">
        <v>1</v>
      </c>
      <c r="R7" s="10" t="s">
        <v>1</v>
      </c>
      <c r="S7" s="10" t="s">
        <v>14</v>
      </c>
      <c r="T7" s="10" t="s">
        <v>14</v>
      </c>
      <c r="U7" s="10" t="s">
        <v>14</v>
      </c>
      <c r="V7" s="10" t="s">
        <v>14</v>
      </c>
      <c r="W7" s="10" t="s">
        <v>14</v>
      </c>
      <c r="X7" s="10" t="s">
        <v>14</v>
      </c>
      <c r="Y7" s="10" t="s">
        <v>14</v>
      </c>
      <c r="Z7" s="10" t="s">
        <v>14</v>
      </c>
      <c r="AA7" s="10" t="s">
        <v>35</v>
      </c>
      <c r="AB7" s="10" t="s">
        <v>83</v>
      </c>
      <c r="AC7" s="10"/>
    </row>
    <row r="8" spans="1:29">
      <c r="A8" s="1">
        <v>2020</v>
      </c>
      <c r="B8" s="1" t="s">
        <v>172</v>
      </c>
      <c r="C8" s="1">
        <v>1</v>
      </c>
      <c r="D8" s="1" t="s">
        <v>36</v>
      </c>
      <c r="E8" s="1" t="s">
        <v>94</v>
      </c>
      <c r="F8" s="10">
        <v>35</v>
      </c>
      <c r="G8" s="10">
        <v>65477.95</v>
      </c>
      <c r="H8" s="10" t="s">
        <v>183</v>
      </c>
      <c r="I8" s="10">
        <v>65</v>
      </c>
      <c r="J8" s="10">
        <v>320</v>
      </c>
      <c r="K8" s="10"/>
      <c r="L8" s="10"/>
      <c r="M8" s="10"/>
      <c r="N8" s="10"/>
      <c r="O8" s="10"/>
      <c r="P8" s="10"/>
      <c r="Q8" s="10"/>
      <c r="R8" s="10" t="s">
        <v>1</v>
      </c>
      <c r="S8" s="10" t="s">
        <v>14</v>
      </c>
      <c r="T8" s="10" t="s">
        <v>14</v>
      </c>
      <c r="U8" s="10" t="s">
        <v>14</v>
      </c>
      <c r="V8" s="10" t="s">
        <v>1</v>
      </c>
      <c r="W8" s="10" t="s">
        <v>14</v>
      </c>
      <c r="X8" s="10" t="s">
        <v>14</v>
      </c>
      <c r="Y8" s="10" t="s">
        <v>14</v>
      </c>
      <c r="Z8" s="10" t="s">
        <v>14</v>
      </c>
      <c r="AA8" s="10" t="s">
        <v>43</v>
      </c>
      <c r="AB8" s="10" t="s">
        <v>95</v>
      </c>
      <c r="AC8" s="10"/>
    </row>
    <row r="9" spans="1:29">
      <c r="A9" s="1">
        <v>2020</v>
      </c>
      <c r="B9" s="1" t="s">
        <v>172</v>
      </c>
      <c r="C9" s="1">
        <v>1</v>
      </c>
      <c r="D9" s="1" t="s">
        <v>36</v>
      </c>
      <c r="E9" s="1" t="s">
        <v>106</v>
      </c>
      <c r="F9" s="10">
        <v>1</v>
      </c>
      <c r="G9" s="10">
        <v>1870.8</v>
      </c>
      <c r="H9" s="10" t="s">
        <v>183</v>
      </c>
      <c r="I9" s="10"/>
      <c r="J9" s="10">
        <v>185</v>
      </c>
      <c r="K9" s="10"/>
      <c r="L9" s="10"/>
      <c r="M9" s="10"/>
      <c r="N9" s="10"/>
      <c r="O9" s="10"/>
      <c r="P9" s="10"/>
      <c r="Q9" s="10"/>
      <c r="R9" s="10" t="s">
        <v>1</v>
      </c>
      <c r="S9" s="10" t="s">
        <v>14</v>
      </c>
      <c r="T9" s="10" t="s">
        <v>14</v>
      </c>
      <c r="U9" s="10" t="s">
        <v>14</v>
      </c>
      <c r="V9" s="10" t="s">
        <v>1</v>
      </c>
      <c r="W9" s="10" t="s">
        <v>14</v>
      </c>
      <c r="X9" s="10" t="s">
        <v>14</v>
      </c>
      <c r="Y9" s="10" t="s">
        <v>14</v>
      </c>
      <c r="Z9" s="10" t="s">
        <v>1</v>
      </c>
      <c r="AA9" s="10" t="s">
        <v>43</v>
      </c>
      <c r="AB9" s="10" t="s">
        <v>107</v>
      </c>
      <c r="AC9" s="10"/>
    </row>
    <row r="10" spans="1:29">
      <c r="A10" s="1">
        <v>2020</v>
      </c>
      <c r="B10" s="1" t="s">
        <v>172</v>
      </c>
      <c r="C10" s="1">
        <v>1</v>
      </c>
      <c r="D10" s="1" t="s">
        <v>63</v>
      </c>
      <c r="E10" s="1" t="s">
        <v>174</v>
      </c>
      <c r="F10" s="10">
        <v>10080</v>
      </c>
      <c r="G10" s="10">
        <v>8064000</v>
      </c>
      <c r="H10" s="10"/>
      <c r="I10" s="10">
        <v>20</v>
      </c>
      <c r="J10" s="10">
        <v>38</v>
      </c>
      <c r="K10" s="10" t="s">
        <v>66</v>
      </c>
      <c r="L10" s="10" t="s">
        <v>40</v>
      </c>
      <c r="M10" s="10"/>
      <c r="N10" s="10" t="s">
        <v>41</v>
      </c>
      <c r="O10" s="10">
        <v>0.9</v>
      </c>
      <c r="P10" s="10">
        <v>0.99</v>
      </c>
      <c r="Q10" s="10" t="s">
        <v>1</v>
      </c>
      <c r="R10" s="10" t="s">
        <v>14</v>
      </c>
      <c r="S10" s="10" t="s">
        <v>14</v>
      </c>
      <c r="T10" s="10" t="s">
        <v>14</v>
      </c>
      <c r="U10" s="10" t="s">
        <v>14</v>
      </c>
      <c r="V10" s="10" t="s">
        <v>14</v>
      </c>
      <c r="W10" s="10" t="s">
        <v>14</v>
      </c>
      <c r="X10" s="10" t="s">
        <v>14</v>
      </c>
      <c r="Y10" s="10" t="s">
        <v>14</v>
      </c>
      <c r="Z10" s="10" t="s">
        <v>14</v>
      </c>
      <c r="AA10" s="10" t="s">
        <v>35</v>
      </c>
      <c r="AB10" s="10" t="s">
        <v>65</v>
      </c>
      <c r="AC10" s="10"/>
    </row>
    <row r="11" spans="1:29">
      <c r="A11" s="1">
        <v>2020</v>
      </c>
      <c r="B11" s="1" t="s">
        <v>172</v>
      </c>
      <c r="C11" s="1">
        <v>1</v>
      </c>
      <c r="D11" s="1" t="s">
        <v>63</v>
      </c>
      <c r="E11" s="1" t="s">
        <v>175</v>
      </c>
      <c r="F11" s="10">
        <v>2000</v>
      </c>
      <c r="G11" s="10">
        <v>1170377.6399999999</v>
      </c>
      <c r="H11" s="10" t="s">
        <v>181</v>
      </c>
      <c r="I11" s="10"/>
      <c r="J11" s="10"/>
      <c r="K11" s="10"/>
      <c r="L11" s="10"/>
      <c r="M11" s="10"/>
      <c r="N11" s="10" t="s">
        <v>64</v>
      </c>
      <c r="O11" s="10"/>
      <c r="P11" s="10"/>
      <c r="Q11" s="10" t="s">
        <v>1</v>
      </c>
      <c r="R11" s="10" t="s">
        <v>14</v>
      </c>
      <c r="S11" s="10" t="s">
        <v>14</v>
      </c>
      <c r="T11" s="10" t="s">
        <v>14</v>
      </c>
      <c r="U11" s="10" t="s">
        <v>14</v>
      </c>
      <c r="V11" s="10" t="s">
        <v>14</v>
      </c>
      <c r="W11" s="10" t="s">
        <v>14</v>
      </c>
      <c r="X11" s="10" t="s">
        <v>14</v>
      </c>
      <c r="Y11" s="10" t="s">
        <v>14</v>
      </c>
      <c r="Z11" s="10" t="s">
        <v>14</v>
      </c>
      <c r="AA11" s="10" t="s">
        <v>35</v>
      </c>
      <c r="AB11" s="10" t="s">
        <v>65</v>
      </c>
      <c r="AC11" s="10"/>
    </row>
    <row r="12" spans="1:29">
      <c r="A12" s="1">
        <v>2020</v>
      </c>
      <c r="B12" s="1" t="s">
        <v>172</v>
      </c>
      <c r="C12" s="1">
        <v>1</v>
      </c>
      <c r="D12" s="1" t="s">
        <v>63</v>
      </c>
      <c r="E12" s="1" t="s">
        <v>173</v>
      </c>
      <c r="F12" s="10">
        <v>3000</v>
      </c>
      <c r="G12" s="10">
        <v>1268269.1000000001</v>
      </c>
      <c r="H12" s="10"/>
      <c r="I12" s="10"/>
      <c r="J12" s="10">
        <v>38</v>
      </c>
      <c r="K12" s="10"/>
      <c r="L12" s="10"/>
      <c r="M12" s="10"/>
      <c r="N12" s="10" t="s">
        <v>41</v>
      </c>
      <c r="O12" s="10"/>
      <c r="P12" s="10"/>
      <c r="Q12" s="10" t="s">
        <v>1</v>
      </c>
      <c r="R12" s="10" t="s">
        <v>14</v>
      </c>
      <c r="S12" s="10" t="s">
        <v>14</v>
      </c>
      <c r="T12" s="10" t="s">
        <v>14</v>
      </c>
      <c r="U12" s="10" t="s">
        <v>14</v>
      </c>
      <c r="V12" s="10" t="s">
        <v>14</v>
      </c>
      <c r="W12" s="10" t="s">
        <v>14</v>
      </c>
      <c r="X12" s="10" t="s">
        <v>14</v>
      </c>
      <c r="Y12" s="10" t="s">
        <v>14</v>
      </c>
      <c r="Z12" s="10" t="s">
        <v>14</v>
      </c>
      <c r="AA12" s="10" t="s">
        <v>35</v>
      </c>
      <c r="AB12" s="10" t="s">
        <v>93</v>
      </c>
      <c r="AC12" s="10"/>
    </row>
    <row r="13" spans="1:29">
      <c r="A13" s="1">
        <v>2020</v>
      </c>
      <c r="B13" s="1" t="s">
        <v>172</v>
      </c>
      <c r="C13" s="1">
        <v>1</v>
      </c>
      <c r="D13" s="1" t="s">
        <v>63</v>
      </c>
      <c r="E13" s="1" t="s">
        <v>76</v>
      </c>
      <c r="F13" s="10">
        <v>9920</v>
      </c>
      <c r="G13" s="10">
        <v>4127073.75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 t="s">
        <v>43</v>
      </c>
      <c r="AB13" s="10" t="s">
        <v>77</v>
      </c>
      <c r="AC13" s="10"/>
    </row>
    <row r="14" spans="1:29">
      <c r="A14" s="1">
        <v>2020</v>
      </c>
      <c r="B14" s="1" t="s">
        <v>172</v>
      </c>
      <c r="C14" s="1">
        <v>1</v>
      </c>
      <c r="D14" s="1" t="s">
        <v>4</v>
      </c>
      <c r="E14" s="1" t="s">
        <v>102</v>
      </c>
      <c r="F14" s="10">
        <v>30000</v>
      </c>
      <c r="G14" s="10">
        <v>6924809.2999999998</v>
      </c>
      <c r="H14" s="10" t="s">
        <v>181</v>
      </c>
      <c r="I14" s="10">
        <v>20</v>
      </c>
      <c r="J14" s="10">
        <v>36</v>
      </c>
      <c r="K14" s="10" t="s">
        <v>103</v>
      </c>
      <c r="L14" s="10" t="s">
        <v>55</v>
      </c>
      <c r="M14" s="10" t="s">
        <v>129</v>
      </c>
      <c r="N14" s="10" t="s">
        <v>34</v>
      </c>
      <c r="O14" s="10">
        <v>0.9</v>
      </c>
      <c r="P14" s="10"/>
      <c r="Q14" s="10" t="s">
        <v>1</v>
      </c>
      <c r="R14" s="10" t="s">
        <v>14</v>
      </c>
      <c r="S14" s="10" t="s">
        <v>14</v>
      </c>
      <c r="T14" s="10" t="s">
        <v>14</v>
      </c>
      <c r="U14" s="10" t="s">
        <v>14</v>
      </c>
      <c r="V14" s="10" t="s">
        <v>14</v>
      </c>
      <c r="W14" s="10" t="s">
        <v>14</v>
      </c>
      <c r="X14" s="10" t="s">
        <v>14</v>
      </c>
      <c r="Y14" s="10" t="s">
        <v>14</v>
      </c>
      <c r="Z14" s="10" t="s">
        <v>14</v>
      </c>
      <c r="AA14" s="10" t="s">
        <v>43</v>
      </c>
      <c r="AB14" s="10" t="s">
        <v>108</v>
      </c>
      <c r="AC14" s="10"/>
    </row>
    <row r="15" spans="1:29">
      <c r="A15" s="1">
        <v>2020</v>
      </c>
      <c r="B15" s="1" t="s">
        <v>172</v>
      </c>
      <c r="C15" s="1">
        <v>1</v>
      </c>
      <c r="D15" s="1" t="s">
        <v>5</v>
      </c>
      <c r="E15" s="1" t="s">
        <v>82</v>
      </c>
      <c r="F15" s="10">
        <v>2772</v>
      </c>
      <c r="G15" s="10">
        <v>5869587.1500000004</v>
      </c>
      <c r="H15" s="10" t="s">
        <v>182</v>
      </c>
      <c r="I15" s="10"/>
      <c r="J15" s="10">
        <v>30</v>
      </c>
      <c r="K15" s="10" t="s">
        <v>37</v>
      </c>
      <c r="L15" s="10" t="s">
        <v>38</v>
      </c>
      <c r="M15" s="10"/>
      <c r="N15" s="10"/>
      <c r="O15" s="10"/>
      <c r="P15" s="10"/>
      <c r="Q15" s="10" t="s">
        <v>1</v>
      </c>
      <c r="R15" s="10" t="s">
        <v>1</v>
      </c>
      <c r="S15" s="10" t="s">
        <v>14</v>
      </c>
      <c r="T15" s="10" t="s">
        <v>14</v>
      </c>
      <c r="U15" s="10" t="s">
        <v>14</v>
      </c>
      <c r="V15" s="10" t="s">
        <v>14</v>
      </c>
      <c r="W15" s="10" t="s">
        <v>14</v>
      </c>
      <c r="X15" s="10" t="s">
        <v>14</v>
      </c>
      <c r="Y15" s="10" t="s">
        <v>14</v>
      </c>
      <c r="Z15" s="10" t="s">
        <v>14</v>
      </c>
      <c r="AA15" s="10" t="s">
        <v>35</v>
      </c>
      <c r="AB15" s="10" t="s">
        <v>91</v>
      </c>
      <c r="AC15" s="10"/>
    </row>
    <row r="16" spans="1:29">
      <c r="A16" s="1">
        <v>2020</v>
      </c>
      <c r="B16" s="1" t="s">
        <v>172</v>
      </c>
      <c r="C16" s="1">
        <v>1</v>
      </c>
      <c r="D16" s="1" t="s">
        <v>50</v>
      </c>
      <c r="E16" s="1" t="s">
        <v>51</v>
      </c>
      <c r="F16" s="10">
        <v>1500</v>
      </c>
      <c r="G16" s="10">
        <v>2092223.26</v>
      </c>
      <c r="H16" s="10" t="s">
        <v>181</v>
      </c>
      <c r="I16" s="10">
        <v>66</v>
      </c>
      <c r="J16" s="10">
        <v>25</v>
      </c>
      <c r="K16" s="10"/>
      <c r="L16" s="10" t="s">
        <v>52</v>
      </c>
      <c r="M16" s="10"/>
      <c r="N16" s="10" t="s">
        <v>53</v>
      </c>
      <c r="O16" s="10"/>
      <c r="P16" s="10">
        <v>0.84</v>
      </c>
      <c r="Q16" s="10" t="s">
        <v>1</v>
      </c>
      <c r="R16" s="10" t="s">
        <v>1</v>
      </c>
      <c r="S16" s="10" t="s">
        <v>14</v>
      </c>
      <c r="T16" s="10" t="s">
        <v>14</v>
      </c>
      <c r="U16" s="10" t="s">
        <v>14</v>
      </c>
      <c r="V16" s="10" t="s">
        <v>1</v>
      </c>
      <c r="W16" s="10" t="s">
        <v>14</v>
      </c>
      <c r="X16" s="10" t="s">
        <v>14</v>
      </c>
      <c r="Y16" s="10" t="s">
        <v>14</v>
      </c>
      <c r="Z16" s="10" t="s">
        <v>14</v>
      </c>
      <c r="AA16" s="10" t="s">
        <v>43</v>
      </c>
      <c r="AB16" s="10" t="s">
        <v>54</v>
      </c>
      <c r="AC16" s="10"/>
    </row>
    <row r="17" spans="1:29">
      <c r="A17" s="1">
        <v>2020</v>
      </c>
      <c r="B17" s="1" t="s">
        <v>172</v>
      </c>
      <c r="C17" s="1">
        <v>1</v>
      </c>
      <c r="D17" s="1" t="s">
        <v>9</v>
      </c>
      <c r="E17" s="1" t="s">
        <v>88</v>
      </c>
      <c r="F17" s="10">
        <v>810</v>
      </c>
      <c r="G17" s="10">
        <v>1223100</v>
      </c>
      <c r="H17" s="10" t="s">
        <v>181</v>
      </c>
      <c r="I17" s="10">
        <v>67</v>
      </c>
      <c r="J17" s="10">
        <v>115</v>
      </c>
      <c r="K17" s="10" t="s">
        <v>37</v>
      </c>
      <c r="L17" s="10" t="s">
        <v>89</v>
      </c>
      <c r="M17" s="10" t="s">
        <v>90</v>
      </c>
      <c r="N17" s="10" t="s">
        <v>87</v>
      </c>
      <c r="O17" s="10">
        <v>0.95</v>
      </c>
      <c r="P17" s="10">
        <v>0.9</v>
      </c>
      <c r="Q17" s="10" t="s">
        <v>1</v>
      </c>
      <c r="R17" s="10" t="s">
        <v>14</v>
      </c>
      <c r="S17" s="10" t="s">
        <v>14</v>
      </c>
      <c r="T17" s="10" t="s">
        <v>14</v>
      </c>
      <c r="U17" s="10" t="s">
        <v>14</v>
      </c>
      <c r="V17" s="10" t="s">
        <v>14</v>
      </c>
      <c r="W17" s="10" t="s">
        <v>14</v>
      </c>
      <c r="X17" s="10" t="s">
        <v>14</v>
      </c>
      <c r="Y17" s="10" t="s">
        <v>14</v>
      </c>
      <c r="Z17" s="10" t="s">
        <v>14</v>
      </c>
      <c r="AA17" s="10" t="s">
        <v>35</v>
      </c>
      <c r="AB17" s="10" t="s">
        <v>92</v>
      </c>
      <c r="AC17" s="10"/>
    </row>
    <row r="18" spans="1:29">
      <c r="A18" s="1">
        <v>2020</v>
      </c>
      <c r="B18" s="1" t="s">
        <v>172</v>
      </c>
      <c r="C18" s="1">
        <v>1</v>
      </c>
      <c r="D18" s="1" t="s">
        <v>9</v>
      </c>
      <c r="E18" s="1" t="s">
        <v>84</v>
      </c>
      <c r="F18" s="10">
        <v>2000</v>
      </c>
      <c r="G18" s="10">
        <v>3240000</v>
      </c>
      <c r="H18" s="10" t="s">
        <v>181</v>
      </c>
      <c r="I18" s="10">
        <v>67</v>
      </c>
      <c r="J18" s="10">
        <v>165</v>
      </c>
      <c r="K18" s="10" t="s">
        <v>37</v>
      </c>
      <c r="L18" s="10" t="s">
        <v>85</v>
      </c>
      <c r="M18" s="10" t="s">
        <v>86</v>
      </c>
      <c r="N18" s="10" t="s">
        <v>87</v>
      </c>
      <c r="O18" s="10">
        <v>0.95</v>
      </c>
      <c r="P18" s="10">
        <v>0.92</v>
      </c>
      <c r="Q18" s="10" t="s">
        <v>1</v>
      </c>
      <c r="R18" s="10" t="s">
        <v>1</v>
      </c>
      <c r="S18" s="10" t="s">
        <v>14</v>
      </c>
      <c r="T18" s="10" t="s">
        <v>14</v>
      </c>
      <c r="U18" s="10" t="s">
        <v>14</v>
      </c>
      <c r="V18" s="10" t="s">
        <v>1</v>
      </c>
      <c r="W18" s="10" t="s">
        <v>14</v>
      </c>
      <c r="X18" s="10" t="s">
        <v>14</v>
      </c>
      <c r="Y18" s="10" t="s">
        <v>14</v>
      </c>
      <c r="Z18" s="10" t="s">
        <v>14</v>
      </c>
      <c r="AA18" s="10" t="s">
        <v>35</v>
      </c>
      <c r="AB18" s="10" t="s">
        <v>92</v>
      </c>
      <c r="AC18" s="10"/>
    </row>
    <row r="19" spans="1:29">
      <c r="A19" s="1">
        <v>2020</v>
      </c>
      <c r="B19" s="1" t="s">
        <v>172</v>
      </c>
      <c r="C19" s="1">
        <v>1</v>
      </c>
      <c r="D19" s="1" t="s">
        <v>36</v>
      </c>
      <c r="E19" s="1" t="s">
        <v>73</v>
      </c>
      <c r="F19" s="10">
        <v>457</v>
      </c>
      <c r="G19" s="10">
        <v>658134.5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 t="s">
        <v>43</v>
      </c>
      <c r="AB19" s="10" t="s">
        <v>100</v>
      </c>
      <c r="AC19" s="10"/>
    </row>
    <row r="20" spans="1:29">
      <c r="A20" s="1">
        <v>2020</v>
      </c>
      <c r="B20" s="1" t="s">
        <v>172</v>
      </c>
      <c r="C20" s="1">
        <v>1</v>
      </c>
      <c r="D20" s="1" t="s">
        <v>3</v>
      </c>
      <c r="E20" s="1" t="s">
        <v>69</v>
      </c>
      <c r="F20" s="10">
        <v>30000</v>
      </c>
      <c r="G20" s="10">
        <v>8444422.2599999998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35</v>
      </c>
      <c r="AB20" s="10" t="s">
        <v>70</v>
      </c>
      <c r="AC20" s="10"/>
    </row>
    <row r="21" spans="1:29">
      <c r="A21" s="1">
        <v>2020</v>
      </c>
      <c r="B21" s="1" t="s">
        <v>172</v>
      </c>
      <c r="C21" s="1">
        <v>1</v>
      </c>
      <c r="D21" s="1" t="s">
        <v>36</v>
      </c>
      <c r="E21" s="1" t="s">
        <v>73</v>
      </c>
      <c r="F21" s="10">
        <v>21</v>
      </c>
      <c r="G21" s="10">
        <v>87536.68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 t="s">
        <v>35</v>
      </c>
      <c r="AB21" s="10" t="s">
        <v>99</v>
      </c>
      <c r="AC21" s="10"/>
    </row>
    <row r="22" spans="1:29">
      <c r="A22" s="1">
        <v>2020</v>
      </c>
      <c r="B22" s="1" t="s">
        <v>172</v>
      </c>
      <c r="C22" s="1">
        <v>1</v>
      </c>
      <c r="D22" s="1" t="s">
        <v>36</v>
      </c>
      <c r="E22" s="1" t="s">
        <v>79</v>
      </c>
      <c r="F22" s="10">
        <v>100</v>
      </c>
      <c r="G22" s="10">
        <v>205918.91</v>
      </c>
      <c r="H22" s="10" t="s">
        <v>184</v>
      </c>
      <c r="I22" s="10"/>
      <c r="J22" s="10">
        <v>50</v>
      </c>
      <c r="K22" s="10"/>
      <c r="L22" s="10"/>
      <c r="M22" s="10"/>
      <c r="N22" s="10"/>
      <c r="O22" s="10"/>
      <c r="P22" s="10"/>
      <c r="Q22" s="10" t="s">
        <v>1</v>
      </c>
      <c r="R22" s="10" t="s">
        <v>1</v>
      </c>
      <c r="S22" s="10" t="s">
        <v>14</v>
      </c>
      <c r="T22" s="10" t="s">
        <v>14</v>
      </c>
      <c r="U22" s="10" t="s">
        <v>14</v>
      </c>
      <c r="V22" s="10" t="s">
        <v>1</v>
      </c>
      <c r="W22" s="10" t="s">
        <v>14</v>
      </c>
      <c r="X22" s="10" t="s">
        <v>14</v>
      </c>
      <c r="Y22" s="10" t="s">
        <v>14</v>
      </c>
      <c r="Z22" s="10" t="s">
        <v>14</v>
      </c>
      <c r="AA22" s="10" t="s">
        <v>35</v>
      </c>
      <c r="AB22" s="10" t="s">
        <v>80</v>
      </c>
      <c r="AC22" s="10"/>
    </row>
    <row r="23" spans="1:29">
      <c r="A23" s="1">
        <v>2020</v>
      </c>
      <c r="B23" s="1" t="s">
        <v>172</v>
      </c>
      <c r="C23" s="1">
        <v>1</v>
      </c>
      <c r="D23" s="1" t="s">
        <v>7</v>
      </c>
      <c r="E23" s="1" t="s">
        <v>96</v>
      </c>
      <c r="F23" s="10">
        <v>2000</v>
      </c>
      <c r="G23" s="10">
        <v>480000</v>
      </c>
      <c r="H23" s="10"/>
      <c r="I23" s="10">
        <v>20</v>
      </c>
      <c r="J23" s="10">
        <v>38</v>
      </c>
      <c r="K23" s="10" t="s">
        <v>45</v>
      </c>
      <c r="L23" s="10" t="s">
        <v>97</v>
      </c>
      <c r="M23" s="10"/>
      <c r="N23" s="10"/>
      <c r="O23" s="10"/>
      <c r="P23" s="10"/>
      <c r="Q23" s="10" t="s">
        <v>1</v>
      </c>
      <c r="R23" s="10" t="s">
        <v>14</v>
      </c>
      <c r="S23" s="10" t="s">
        <v>14</v>
      </c>
      <c r="T23" s="10" t="s">
        <v>14</v>
      </c>
      <c r="U23" s="10" t="s">
        <v>14</v>
      </c>
      <c r="V23" s="10" t="s">
        <v>14</v>
      </c>
      <c r="W23" s="10" t="s">
        <v>14</v>
      </c>
      <c r="X23" s="10" t="s">
        <v>14</v>
      </c>
      <c r="Y23" s="10" t="s">
        <v>14</v>
      </c>
      <c r="Z23" s="10" t="s">
        <v>14</v>
      </c>
      <c r="AA23" s="10" t="s">
        <v>43</v>
      </c>
      <c r="AB23" s="10" t="s">
        <v>98</v>
      </c>
      <c r="AC23" s="10"/>
    </row>
    <row r="24" spans="1:29">
      <c r="A24" s="1">
        <v>2020</v>
      </c>
      <c r="B24" s="1" t="s">
        <v>172</v>
      </c>
      <c r="C24" s="1">
        <v>1</v>
      </c>
      <c r="D24" s="1" t="s">
        <v>56</v>
      </c>
      <c r="E24" s="1" t="s">
        <v>81</v>
      </c>
      <c r="F24" s="10">
        <v>4000</v>
      </c>
      <c r="G24" s="10">
        <v>11001227.060000001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 t="s">
        <v>35</v>
      </c>
      <c r="AB24" s="10" t="s">
        <v>104</v>
      </c>
      <c r="AC24" s="10"/>
    </row>
    <row r="25" spans="1:29">
      <c r="A25" s="1">
        <v>2020</v>
      </c>
      <c r="B25" s="1" t="s">
        <v>172</v>
      </c>
      <c r="C25" s="1">
        <v>1</v>
      </c>
      <c r="D25" s="1" t="s">
        <v>56</v>
      </c>
      <c r="E25" s="1" t="s">
        <v>105</v>
      </c>
      <c r="F25" s="10">
        <v>477</v>
      </c>
      <c r="G25" s="10">
        <v>1311896.33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 t="s">
        <v>35</v>
      </c>
      <c r="AB25" s="10" t="s">
        <v>104</v>
      </c>
      <c r="AC25" s="10"/>
    </row>
  </sheetData>
  <phoneticPr fontId="2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a 9 0 3 e e a 8 - a 5 e a - 4 1 d d - 8 7 3 f - c 5 e d e 4 e e 7 4 a c "   x m l n s = " h t t p : / / s c h e m a s . m i c r o s o f t . c o m / D a t a M a s h u p " > A A A A A B Y D A A B Q S w M E F A A C A A g A a o o 6 U l u M a R e m A A A A + A A A A B I A H A B D b 2 5 m a W c v U G F j a 2 F n Z S 5 4 b W w g o h g A K K A U A A A A A A A A A A A A A A A A A A A A A A A A A A A A h Y + 9 D o I w G E V f h X S n f 4 R o y E c Z X C U x G o 0 r K R U a o R h o L e / m 4 C P 5 C p I o 6 u Z 4 T 8 5 w 7 u N 2 h 2 x s m + C q + k F 3 J k U M U x Q o I 7 t S m y p F z p 7 C J c o E b A p 5 L i o V T L I Z k n E o U 1 R b e 0 k I 8 d 5 j H + G u r w i n l J F j v t 7 J W r U F + s j 6 v x x q M 9 j C S I U E H F 4 x g u M F w 3 H M I x x T B m T G k G v z V f h U j C m Q H w g r 1 1 j X K 9 G 7 c L s H M k 8 g 7 x f i C V B L A w Q U A A I A C A B q i j p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a o o 6 U i i K R 7 g O A A A A E Q A A A B M A H A B G b 3 J t d W x h c y 9 T Z W N 0 a W 9 u M S 5 t I K I Y A C i g F A A A A A A A A A A A A A A A A A A A A A A A A A A A A C t O T S 7 J z M 9 T C I b Q h t Y A U E s B A i 0 A F A A C A A g A a o o 6 U l u M a R e m A A A A + A A A A B I A A A A A A A A A A A A A A A A A A A A A A E N v b m Z p Z y 9 Q Y W N r Y W d l L n h t b F B L A Q I t A B Q A A g A I A G q K O l I P y u m r p A A A A O k A A A A T A A A A A A A A A A A A A A A A A P I A A A B b Q 2 9 u d G V u d F 9 U e X B l c 1 0 u e G 1 s U E s B A i 0 A F A A C A A g A a o o 6 U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I t M q f / p P x 9 P u e v 7 T o 4 O G s 0 A A A A A A g A A A A A A E G Y A A A A B A A A g A A A A x 1 N N D g T P Q C l m 8 D q M T 6 q a 2 e z D G c l I R b b L w K V w Q 4 P F k d w A A A A A D o A A A A A C A A A g A A A A N b P T A O I W y 7 E 2 4 + x C f p u 5 P s H W / A u b Q X j J J Q t p G V D N l 7 p Q A A A A j K N F C x W a 8 K X r S B z 1 v p 6 8 i Q v x Q b a N q b r m O V i w o I T F S o o v I l u O c I T 3 q 0 z B a z y H S K 2 o g P 6 z 9 2 / e D + V t / m r j R 7 u A b 2 c r 0 K s Z I w o A S v l d W g s z R U J A A A A A h M x q j a r F z d g c W a w e G T + w x B D o K f t L z V 1 b T 3 4 a 7 a X Q w B c E Q K d I R F 4 O x C R u 8 X z t A / v R L Y g Y l l w R 1 t j o o Z f 4 d 6 g O q Q = = < / D a t a M a s h u p > 
</file>

<file path=customXml/itemProps1.xml><?xml version="1.0" encoding="utf-8"?>
<ds:datastoreItem xmlns:ds="http://schemas.openxmlformats.org/officeDocument/2006/customXml" ds:itemID="{93F04F20-D9FD-4999-8F18-F23841501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Вводная</vt:lpstr>
      <vt:lpstr>Выводы</vt:lpstr>
      <vt:lpstr>Параметры</vt:lpstr>
      <vt:lpstr>База данных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2021-01-31T12:45:21Z</dcterms:modified>
</cp:coreProperties>
</file>